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oneojk-my.sharepoint.com/personal/achmad_abdulah_ojk_go_id/Documents/DPDS/2025/Asuransi/Statistik/07. Juli/"/>
    </mc:Choice>
  </mc:AlternateContent>
  <xr:revisionPtr revIDLastSave="3" documentId="8_{58BEDD02-4A9D-4CB9-8C5A-6952C566B5CC}" xr6:coauthVersionLast="47" xr6:coauthVersionMax="47" xr10:uidLastSave="{8EC73692-B45D-473A-95FF-DABDD53DFA12}"/>
  <bookViews>
    <workbookView xWindow="-120" yWindow="-120" windowWidth="29040" windowHeight="15720" tabRatio="907" xr2:uid="{00000000-000D-0000-FFFF-FFFF00000000}"/>
  </bookViews>
  <sheets>
    <sheet name="Cover" sheetId="1" r:id="rId1"/>
    <sheet name="Disclaimer" sheetId="25" r:id="rId2"/>
    <sheet name="Foreword" sheetId="35" r:id="rId3"/>
    <sheet name="Table Of Content" sheetId="2" r:id="rId4"/>
    <sheet name="Key Stats" sheetId="13" state="hidden" r:id="rId5"/>
    <sheet name="Ratio" sheetId="23" r:id="rId6"/>
    <sheet name="Overview" sheetId="26" r:id="rId7"/>
    <sheet name="FP-Life Insurance" sheetId="10" r:id="rId8"/>
    <sheet name="FP-General Insurance" sheetId="14" r:id="rId9"/>
    <sheet name="FP- Reinsurance" sheetId="15" r:id="rId10"/>
    <sheet name="FP- CSAFPPTPTA Insurance" sheetId="16" r:id="rId11"/>
    <sheet name="ALL" sheetId="36" state="hidden" r:id="rId12"/>
    <sheet name="FP- Social Insurance" sheetId="7" r:id="rId13"/>
    <sheet name="=" sheetId="17" r:id="rId14"/>
    <sheet name="IS-Life Insurance" sheetId="18" r:id="rId15"/>
    <sheet name="IS-General Insurance" sheetId="19" r:id="rId16"/>
    <sheet name="IS-Reinsurance" sheetId="22" r:id="rId17"/>
    <sheet name="IS-CSAFPPTPTA Insurance" sheetId="20" r:id="rId18"/>
    <sheet name="IS-Social Insurance" sheetId="21" r:id="rId19"/>
    <sheet name="==" sheetId="27" r:id="rId20"/>
    <sheet name="FP-Syaria Life Insurance" sheetId="28" r:id="rId21"/>
    <sheet name="FP- Syaria General Insurance" sheetId="29" r:id="rId22"/>
    <sheet name="FP- Syaria Reinsurance" sheetId="30" r:id="rId23"/>
    <sheet name="===" sheetId="31" r:id="rId24"/>
    <sheet name="IS-Syaria Life Insurance" sheetId="32" r:id="rId25"/>
    <sheet name="IS-Syaria General Insurance" sheetId="33" r:id="rId26"/>
    <sheet name="IS-Syaria Reinsurance" sheetId="34" r:id="rId27"/>
    <sheet name="Glosary" sheetId="8" r:id="rId28"/>
  </sheets>
  <externalReferences>
    <externalReference r:id="rId29"/>
  </externalReferences>
  <definedNames>
    <definedName name="premi_okto14" localSheetId="2">#REF!</definedName>
    <definedName name="premi_okto14" localSheetId="5">#REF!</definedName>
    <definedName name="premi_okto14">#REF!</definedName>
    <definedName name="_xlnm.Print_Area" localSheetId="0">Cover!$A$1:$R$27</definedName>
    <definedName name="_xlnm.Print_Area" localSheetId="1">Disclaimer!$A$1:$E$31</definedName>
    <definedName name="_xlnm.Print_Area" localSheetId="2">Foreword!$A$1:$E$36</definedName>
    <definedName name="_xlnm.Print_Area" localSheetId="7">'FP-Life Insurance'!$A$2:$J$66</definedName>
    <definedName name="_xlnm.Print_Area" localSheetId="20">'FP-Syaria Life Insurance'!$A$2:$J$60</definedName>
    <definedName name="_xlnm.Print_Area" localSheetId="14">'IS-Life Insurance'!$A$2:$J$45</definedName>
    <definedName name="_xlnm.Print_Area" localSheetId="24">'IS-Syaria Life Insurance'!$A$2:$J$35</definedName>
    <definedName name="_xlnm.Print_Area" localSheetId="4">'Key Stats'!$A$1:$E$19</definedName>
    <definedName name="_xlnm.Print_Area" localSheetId="6">Overview!$A$1:$O$13</definedName>
    <definedName name="_xlnm.Print_Area" localSheetId="3">'Table Of Content'!$A$1:$F$59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23" l="1"/>
  <c r="I28" i="23"/>
  <c r="J28" i="23"/>
  <c r="H29" i="23"/>
  <c r="I29" i="23"/>
  <c r="J29" i="23"/>
  <c r="H30" i="23"/>
  <c r="I30" i="23"/>
  <c r="J30" i="23"/>
  <c r="H31" i="23"/>
  <c r="I31" i="23"/>
  <c r="J31" i="23"/>
  <c r="H32" i="23"/>
  <c r="I32" i="23"/>
  <c r="J32" i="23"/>
  <c r="H33" i="23"/>
  <c r="I33" i="23"/>
  <c r="J33" i="23"/>
  <c r="J21" i="23"/>
  <c r="J20" i="23"/>
  <c r="J19" i="23"/>
  <c r="J18" i="23"/>
  <c r="J17" i="23"/>
  <c r="J16" i="23"/>
  <c r="J9" i="23"/>
  <c r="J8" i="23"/>
  <c r="J7" i="23"/>
  <c r="J6" i="23"/>
  <c r="J5" i="23"/>
  <c r="J4" i="23"/>
  <c r="N12" i="26"/>
  <c r="L12" i="26"/>
  <c r="H12" i="26"/>
  <c r="F12" i="26"/>
  <c r="D12" i="26"/>
  <c r="N11" i="26"/>
  <c r="L11" i="26"/>
  <c r="H11" i="26"/>
  <c r="F11" i="26"/>
  <c r="D11" i="26"/>
  <c r="O9" i="26"/>
  <c r="N9" i="26"/>
  <c r="M9" i="26"/>
  <c r="L9" i="26"/>
  <c r="K9" i="26"/>
  <c r="J9" i="26"/>
  <c r="I9" i="26"/>
  <c r="H9" i="26"/>
  <c r="G9" i="26"/>
  <c r="F9" i="26"/>
  <c r="E9" i="26"/>
  <c r="D9" i="26"/>
  <c r="O8" i="26"/>
  <c r="N8" i="26"/>
  <c r="M8" i="26"/>
  <c r="L8" i="26"/>
  <c r="K8" i="26"/>
  <c r="J8" i="26"/>
  <c r="I8" i="26"/>
  <c r="H8" i="26"/>
  <c r="G8" i="26"/>
  <c r="F8" i="26"/>
  <c r="E8" i="26"/>
  <c r="D8" i="26"/>
  <c r="O7" i="26"/>
  <c r="N7" i="26"/>
  <c r="M7" i="26"/>
  <c r="L7" i="26"/>
  <c r="K7" i="26"/>
  <c r="J7" i="26"/>
  <c r="I7" i="26"/>
  <c r="H7" i="26"/>
  <c r="G7" i="26"/>
  <c r="F7" i="26"/>
  <c r="E7" i="26"/>
  <c r="D7" i="26"/>
  <c r="I1" i="34"/>
  <c r="I1" i="33"/>
  <c r="I1" i="32"/>
  <c r="I1" i="30"/>
  <c r="I1" i="29"/>
  <c r="I21" i="23" l="1"/>
  <c r="I20" i="23"/>
  <c r="I19" i="23"/>
  <c r="I18" i="23"/>
  <c r="I17" i="23"/>
  <c r="I16" i="23"/>
  <c r="I9" i="23"/>
  <c r="I8" i="23"/>
  <c r="I7" i="23"/>
  <c r="I6" i="23"/>
  <c r="I5" i="23"/>
  <c r="I4" i="23"/>
  <c r="H21" i="23"/>
  <c r="H20" i="23"/>
  <c r="H19" i="23"/>
  <c r="H18" i="23"/>
  <c r="H17" i="23"/>
  <c r="H16" i="23"/>
  <c r="H9" i="23"/>
  <c r="H8" i="23"/>
  <c r="H7" i="23"/>
  <c r="H6" i="23"/>
  <c r="H5" i="23"/>
  <c r="H4" i="23"/>
  <c r="C1" i="34" l="1"/>
  <c r="D1" i="34" s="1"/>
  <c r="E1" i="34" s="1"/>
  <c r="F1" i="34" s="1"/>
  <c r="G1" i="34" s="1"/>
  <c r="H1" i="34" s="1"/>
  <c r="C1" i="33"/>
  <c r="D1" i="33" s="1"/>
  <c r="E1" i="33" s="1"/>
  <c r="F1" i="33" s="1"/>
  <c r="G1" i="33" s="1"/>
  <c r="H1" i="33" s="1"/>
  <c r="C1" i="32"/>
  <c r="D1" i="32" s="1"/>
  <c r="E1" i="32" s="1"/>
  <c r="F1" i="32" s="1"/>
  <c r="G1" i="32" s="1"/>
  <c r="H1" i="32" s="1"/>
  <c r="C1" i="30"/>
  <c r="D1" i="30" s="1"/>
  <c r="E1" i="30" s="1"/>
  <c r="F1" i="30" s="1"/>
  <c r="G1" i="30" s="1"/>
  <c r="H1" i="30" s="1"/>
  <c r="C1" i="29"/>
  <c r="D1" i="29" s="1"/>
  <c r="E1" i="29" s="1"/>
  <c r="F1" i="29" s="1"/>
  <c r="G1" i="29" s="1"/>
  <c r="H1" i="29" s="1"/>
  <c r="C1" i="28"/>
  <c r="D1" i="28" s="1"/>
  <c r="E1" i="28" s="1"/>
  <c r="F1" i="28" s="1"/>
  <c r="G1" i="28" s="1"/>
  <c r="H1" i="28" s="1"/>
  <c r="I1" i="28" s="1"/>
  <c r="C1" i="21"/>
  <c r="D1" i="21" s="1"/>
  <c r="E1" i="21" s="1"/>
  <c r="F1" i="21" s="1"/>
  <c r="G1" i="21" s="1"/>
  <c r="H1" i="21" s="1"/>
  <c r="I1" i="21" s="1"/>
  <c r="C1" i="20"/>
  <c r="D1" i="20" s="1"/>
  <c r="E1" i="20" s="1"/>
  <c r="F1" i="20" s="1"/>
  <c r="G1" i="20" s="1"/>
  <c r="H1" i="20" s="1"/>
  <c r="I1" i="20" s="1"/>
  <c r="C1" i="22"/>
  <c r="D1" i="22" s="1"/>
  <c r="E1" i="22" s="1"/>
  <c r="F1" i="22" s="1"/>
  <c r="G1" i="22" s="1"/>
  <c r="H1" i="22" s="1"/>
  <c r="I1" i="22" s="1"/>
  <c r="C1" i="19"/>
  <c r="D1" i="19" s="1"/>
  <c r="E1" i="19" s="1"/>
  <c r="F1" i="19" s="1"/>
  <c r="G1" i="19" s="1"/>
  <c r="H1" i="19" s="1"/>
  <c r="I1" i="19" s="1"/>
  <c r="C1" i="18"/>
  <c r="D1" i="18" s="1"/>
  <c r="E1" i="18" s="1"/>
  <c r="F1" i="18" s="1"/>
  <c r="G1" i="18" s="1"/>
  <c r="H1" i="18" s="1"/>
  <c r="I1" i="18" s="1"/>
  <c r="C1" i="7"/>
  <c r="D1" i="7" s="1"/>
  <c r="E1" i="7" s="1"/>
  <c r="F1" i="7" s="1"/>
  <c r="G1" i="7" s="1"/>
  <c r="H1" i="7" s="1"/>
  <c r="I1" i="7" s="1"/>
  <c r="C1" i="16"/>
  <c r="D1" i="16" s="1"/>
  <c r="E1" i="16" s="1"/>
  <c r="F1" i="16" s="1"/>
  <c r="G1" i="16" s="1"/>
  <c r="H1" i="16" s="1"/>
  <c r="I1" i="16" s="1"/>
  <c r="C1" i="15"/>
  <c r="D1" i="15" s="1"/>
  <c r="E1" i="15" s="1"/>
  <c r="F1" i="15" s="1"/>
  <c r="G1" i="15" s="1"/>
  <c r="H1" i="15" s="1"/>
  <c r="I1" i="15" s="1"/>
  <c r="C1" i="14"/>
  <c r="D1" i="14" s="1"/>
  <c r="E1" i="14" s="1"/>
  <c r="F1" i="14" s="1"/>
  <c r="G1" i="14" s="1"/>
  <c r="H1" i="14" s="1"/>
  <c r="I1" i="14" s="1"/>
  <c r="C1" i="10" l="1"/>
  <c r="D1" i="10" s="1"/>
  <c r="E1" i="10" s="1"/>
  <c r="F1" i="10" s="1"/>
  <c r="G1" i="10" l="1"/>
  <c r="H1" i="10" s="1"/>
  <c r="I1" i="10" s="1"/>
  <c r="D2" i="36"/>
  <c r="D3"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C2" i="36"/>
  <c r="C3" i="36"/>
  <c r="C4" i="36"/>
  <c r="C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P2" i="36"/>
  <c r="P3" i="36"/>
  <c r="P4" i="36"/>
  <c r="P5" i="36"/>
  <c r="P6" i="36"/>
  <c r="P7" i="36"/>
  <c r="P8" i="36"/>
  <c r="P9" i="36"/>
  <c r="P10" i="36"/>
  <c r="P11" i="36"/>
  <c r="P12" i="36"/>
  <c r="P13" i="36"/>
  <c r="P14" i="36"/>
  <c r="P15" i="36"/>
  <c r="P16" i="36"/>
  <c r="P17" i="36"/>
  <c r="P18" i="36"/>
  <c r="P19" i="36"/>
  <c r="P20" i="36"/>
  <c r="P21" i="36"/>
  <c r="P22" i="36"/>
  <c r="P23" i="36"/>
  <c r="P24" i="36"/>
  <c r="P25" i="36"/>
  <c r="P26" i="36"/>
  <c r="P27" i="36"/>
  <c r="P28" i="36"/>
  <c r="P29" i="36"/>
  <c r="P30" i="36"/>
  <c r="P31" i="36"/>
  <c r="P32" i="36"/>
  <c r="P33" i="36"/>
  <c r="P34" i="36"/>
  <c r="P35" i="36"/>
  <c r="P36" i="36"/>
  <c r="P37" i="36"/>
  <c r="P38" i="36"/>
  <c r="P39" i="36"/>
  <c r="P40" i="36"/>
  <c r="P41" i="36"/>
  <c r="P42" i="36"/>
  <c r="P43" i="36"/>
  <c r="P44" i="36"/>
  <c r="P45" i="36"/>
  <c r="P46" i="36"/>
  <c r="P47" i="36"/>
  <c r="P48" i="36"/>
  <c r="P49" i="36"/>
  <c r="P50" i="36"/>
  <c r="P51" i="36"/>
  <c r="P52" i="36"/>
  <c r="P53" i="36"/>
  <c r="P54" i="36"/>
  <c r="A3" i="36" l="1"/>
  <c r="A4" i="36" s="1"/>
  <c r="A5" i="36" s="1"/>
  <c r="A6" i="36" s="1"/>
  <c r="A7" i="36" s="1"/>
  <c r="A8" i="36" s="1"/>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G33" i="23" l="1"/>
  <c r="G32" i="23"/>
  <c r="G31" i="23"/>
  <c r="G30" i="23"/>
  <c r="G29" i="23"/>
  <c r="G28" i="23"/>
  <c r="G21" i="23"/>
  <c r="G20" i="23"/>
  <c r="G19" i="23"/>
  <c r="G18" i="23"/>
  <c r="G17" i="23"/>
  <c r="G16" i="23"/>
  <c r="G9" i="23"/>
  <c r="G8" i="23"/>
  <c r="G7" i="23"/>
  <c r="G6" i="23"/>
  <c r="G5" i="23"/>
  <c r="G4" i="23"/>
  <c r="F33" i="23" l="1"/>
  <c r="F32" i="23"/>
  <c r="F31" i="23"/>
  <c r="F30" i="23"/>
  <c r="F29" i="23"/>
  <c r="F28" i="23"/>
  <c r="F21" i="23"/>
  <c r="F20" i="23"/>
  <c r="F19" i="23"/>
  <c r="F18" i="23"/>
  <c r="F17" i="23"/>
  <c r="F16" i="23"/>
  <c r="F9" i="23"/>
  <c r="F8" i="23"/>
  <c r="F7" i="23"/>
  <c r="F6" i="23"/>
  <c r="F5" i="23"/>
  <c r="F4" i="23"/>
  <c r="E33" i="23" l="1"/>
  <c r="E32" i="23"/>
  <c r="E31" i="23"/>
  <c r="E30" i="23"/>
  <c r="E29" i="23"/>
  <c r="E28" i="23"/>
  <c r="E21" i="23"/>
  <c r="E20" i="23"/>
  <c r="E19" i="23"/>
  <c r="E18" i="23"/>
  <c r="E17" i="23"/>
  <c r="E16" i="23"/>
  <c r="E9" i="23"/>
  <c r="E8" i="23"/>
  <c r="E7" i="23"/>
  <c r="E6" i="23"/>
  <c r="E5" i="23"/>
  <c r="E4" i="23"/>
  <c r="F10" i="26" l="1"/>
  <c r="I6" i="26"/>
  <c r="I13" i="26" s="1"/>
  <c r="D6" i="26"/>
  <c r="O10" i="26"/>
  <c r="M10" i="26"/>
  <c r="I10" i="26"/>
  <c r="G10" i="26"/>
  <c r="E10" i="26"/>
  <c r="H6" i="26"/>
  <c r="K6" i="26" l="1"/>
  <c r="K13" i="26" s="1"/>
  <c r="E6" i="26"/>
  <c r="E13" i="26" s="1"/>
  <c r="D10" i="26"/>
  <c r="D13" i="26" s="1"/>
  <c r="H10" i="26"/>
  <c r="H13" i="26" s="1"/>
  <c r="F6" i="26"/>
  <c r="F13" i="26" s="1"/>
  <c r="G6" i="26"/>
  <c r="G13" i="26" s="1"/>
  <c r="J6" i="26"/>
  <c r="J13" i="26" s="1"/>
  <c r="L10" i="26"/>
  <c r="N10" i="26"/>
  <c r="O6" i="26"/>
  <c r="O13" i="26" s="1"/>
  <c r="L6" i="26"/>
  <c r="M6" i="26"/>
  <c r="M13" i="26" s="1"/>
  <c r="N6" i="26"/>
  <c r="N13" i="26" l="1"/>
  <c r="L13" i="26"/>
  <c r="D32" i="23"/>
  <c r="A7" i="34" l="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7" i="33"/>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7" i="32"/>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D20" i="23"/>
  <c r="D8" i="23"/>
  <c r="A7" i="30"/>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7" i="29"/>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C6" i="26"/>
  <c r="B6" i="26"/>
  <c r="C10" i="26"/>
  <c r="B10" i="26"/>
  <c r="D11" i="13"/>
  <c r="D9" i="13"/>
  <c r="D7" i="13"/>
  <c r="D5" i="13"/>
  <c r="D4" i="13"/>
  <c r="D3" i="13"/>
  <c r="D8" i="13"/>
  <c r="D12" i="13"/>
  <c r="D9" i="23"/>
  <c r="A7" i="14"/>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25" i="15"/>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D33" i="23"/>
  <c r="D31" i="23"/>
  <c r="D30" i="23"/>
  <c r="D29" i="23"/>
  <c r="D28" i="23"/>
  <c r="D21" i="23"/>
  <c r="D19" i="23"/>
  <c r="D18" i="23"/>
  <c r="D17" i="23"/>
  <c r="D16" i="23"/>
  <c r="D7" i="23"/>
  <c r="D6" i="23"/>
  <c r="D5" i="23"/>
  <c r="D4" i="23"/>
  <c r="B13" i="26" l="1"/>
  <c r="C13" i="26"/>
</calcChain>
</file>

<file path=xl/sharedStrings.xml><?xml version="1.0" encoding="utf-8"?>
<sst xmlns="http://schemas.openxmlformats.org/spreadsheetml/2006/main" count="1987" uniqueCount="983">
  <si>
    <t>Statistik Bulanan Asuransi  Indonesia / Indonesia Insurance Monthly Statistics</t>
  </si>
  <si>
    <t>Disclaimer:</t>
  </si>
  <si>
    <t>Data dan informasi dalam Statistik-bulanan perusahaan asuransi ini ditujukan untuk publikasi semata. Otoritas Jasa Keuangan telah berupaya memastikan kualitas data dalam Statistik-bulanan perusahaan asuransi ini. Namun demikian, segala kerugian yang timbul akibat penggunaan data/informasi tidak menjadi tanggung jawab Otoritas Jasa Keuangan.</t>
  </si>
  <si>
    <t>Data and information in these Insurance company monthly statistics are intended for publication only. Indonesia Financial Services Authority has made efforts to ensure the quality of data in these Insurance company monthly statistics. However, any losses arising from the use of data/information are not the responsibility of Indonesia Financial Services Authority.</t>
  </si>
  <si>
    <t>Kata Pengantar</t>
  </si>
  <si>
    <t>Foreword</t>
  </si>
  <si>
    <t>Statistik-bulanan perusahaan asuransi merupakan media publikasi yang menyajikan data mengenai Perusahaan Asuransi. Statistik-bulanan perusahaan asuransi diterbitkan secara bulanan oleh Departemen Pengelolaan Data dan Statistik dan dapat diakses melalui situs resmi Otoritas Jasa Keuangan di alamat www.ojk.go.id.</t>
  </si>
  <si>
    <t>The Insurance company monthly statistics is a publication media that provides data of Insurance Companies. Insurance company monthly statistics is published by Department of Data Management and Statistics. It is also accessible through the official website of Indonesia Financial Services Authority at www.ojk.go.id.</t>
  </si>
  <si>
    <t>Data yang digunakan dalam publikasi  ini bersumber dari Laporan Bulanan Perusahaan Asuransi.</t>
  </si>
  <si>
    <t>Data used in this publication are derived from Insurance Companies Monthly Report.</t>
  </si>
  <si>
    <t xml:space="preserve">Mulai Januari 2024 telah dilakukan perubahan format penyajian Statistik-bulanan perusahaan asuransi serta terdapat penambahan data Asuransi Syariah. Statistik-bulanan perusahaan asuransi disajikan dalam dua kategori: 1) Agregat-Konvensional ; dan 2) Agregat-Syariah. </t>
  </si>
  <si>
    <t>Starting January 2024, changes have been made to the format for presenting Insurance company monthly statistics and Sharia Insurance data has been added. Insurance company monthly statistics are presented in two categories: 1) Aggregate-Conventional; and 2) Aggregate-Sharia.</t>
  </si>
  <si>
    <t xml:space="preserve">Dengan terbitnya Statistik-bulanan perusahaan asuransi ini, kami berharap data yang disajikan dapat memberikan manfaat bagi semua pihak.   </t>
  </si>
  <si>
    <t>We hope the publication of Insurance company monthly statistics provides benefits to the readers.</t>
  </si>
  <si>
    <t>Pertanyaan :</t>
  </si>
  <si>
    <t>Enquiries :</t>
  </si>
  <si>
    <t>Untuk informasi lebih lanjut mengenai statistik dalam publikasi ini :</t>
  </si>
  <si>
    <t>For more information about the statistics in this publication:</t>
  </si>
  <si>
    <t>Departemen Pengelolaan Data dan Statistik</t>
  </si>
  <si>
    <t>Department of Data Management and Statistics</t>
  </si>
  <si>
    <t>Menara Radius Prawiro Lantai 14</t>
  </si>
  <si>
    <t>Menara Radius Prawiro, 14th Floor</t>
  </si>
  <si>
    <t>Jl. MH Thamrin No. 2</t>
  </si>
  <si>
    <t>Jakarta Pusat</t>
  </si>
  <si>
    <t>Central Jakarta</t>
  </si>
  <si>
    <t>Email : layanan.data@ojk.go.id</t>
  </si>
  <si>
    <t>Otoritas Jasa Keuangan</t>
  </si>
  <si>
    <t>Indonesia Financial Services Authority</t>
  </si>
  <si>
    <t>Daftar Isi / Table of Contents</t>
  </si>
  <si>
    <r>
      <t xml:space="preserve">Rasio / </t>
    </r>
    <r>
      <rPr>
        <i/>
        <sz val="12"/>
        <color theme="1"/>
        <rFont val="Cambria"/>
        <family val="1"/>
        <scheme val="major"/>
      </rPr>
      <t>Ratio</t>
    </r>
  </si>
  <si>
    <r>
      <rPr>
        <i/>
        <sz val="12"/>
        <color theme="1"/>
        <rFont val="Cambria"/>
        <family val="1"/>
        <scheme val="major"/>
      </rPr>
      <t xml:space="preserve">Overview </t>
    </r>
    <r>
      <rPr>
        <sz val="12"/>
        <color theme="1"/>
        <rFont val="Cambria"/>
        <family val="1"/>
        <scheme val="major"/>
      </rPr>
      <t>Direktori Perusahaan Asuransi</t>
    </r>
  </si>
  <si>
    <t>Laporan Posisi Keuangan /  Statement Of Financial Position</t>
  </si>
  <si>
    <t>Asuransi Jiwa Konvensional/ Conventional Life Insurance</t>
  </si>
  <si>
    <t>Asuransi Umum Konvensional / Conventional General Insurance</t>
  </si>
  <si>
    <t>Reasuransi Konvensional/ Conventional Reinsurance</t>
  </si>
  <si>
    <t>Asuransi ASN, TNI/POLRI, Kecelakaan Penumpang Umum dan Lalu Lintas Jalan / Insurance Program for Civil Servants, Armed Forced/Police, and Public Transportation Passenger and Road Traffic Accident</t>
  </si>
  <si>
    <t>Asuransi Sosial / Social Insurance</t>
  </si>
  <si>
    <t>Laporan Laba Rugi  Komprehensif / Comprehensive Income Statement</t>
  </si>
  <si>
    <t>Asuransi Jiwa Syariah/ Syaria Life Insurance</t>
  </si>
  <si>
    <t>Asuransi Umum Syariah/ Syaria General Insurance</t>
  </si>
  <si>
    <t>Reasuransi Syariah/ Syaria Reinsurance</t>
  </si>
  <si>
    <t>Januari/January</t>
  </si>
  <si>
    <t>Account</t>
  </si>
  <si>
    <t>Total Investasi</t>
  </si>
  <si>
    <t>Total Investment</t>
  </si>
  <si>
    <t>Total Bukan Investasi</t>
  </si>
  <si>
    <t>Total Non Investment</t>
  </si>
  <si>
    <t>Total Aset</t>
  </si>
  <si>
    <t>Total Assets</t>
  </si>
  <si>
    <t>Total Liabilitas</t>
  </si>
  <si>
    <t>Total Liabilities</t>
  </si>
  <si>
    <t>Total Pinjaman Subordinasi</t>
  </si>
  <si>
    <t>Total Subordinate Loan</t>
  </si>
  <si>
    <t>Total Ekuitas</t>
  </si>
  <si>
    <t>Total Equities</t>
  </si>
  <si>
    <t>Premi*</t>
  </si>
  <si>
    <t>Premium</t>
  </si>
  <si>
    <t>Klaim</t>
  </si>
  <si>
    <t>Claims</t>
  </si>
  <si>
    <t>*Premi merupakan Total Premi Penutupan Langsung dan Premi Penutupan Tidak Langsung</t>
  </si>
  <si>
    <r>
      <t>disajikan dalam satuan Jutaan Rupiah/</t>
    </r>
    <r>
      <rPr>
        <b/>
        <i/>
        <sz val="11"/>
        <color theme="1"/>
        <rFont val="Calibri"/>
        <family val="2"/>
        <scheme val="minor"/>
      </rPr>
      <t>In Million Rupiah</t>
    </r>
  </si>
  <si>
    <r>
      <t xml:space="preserve">Januari/
</t>
    </r>
    <r>
      <rPr>
        <b/>
        <i/>
        <sz val="12"/>
        <rFont val="Calibri"/>
        <family val="2"/>
      </rPr>
      <t>January</t>
    </r>
  </si>
  <si>
    <r>
      <t xml:space="preserve">Februari/
</t>
    </r>
    <r>
      <rPr>
        <b/>
        <i/>
        <sz val="12"/>
        <rFont val="Calibri"/>
        <family val="2"/>
      </rPr>
      <t>February</t>
    </r>
  </si>
  <si>
    <r>
      <t xml:space="preserve">Maret/
</t>
    </r>
    <r>
      <rPr>
        <b/>
        <i/>
        <sz val="12"/>
        <rFont val="Calibri"/>
        <family val="2"/>
      </rPr>
      <t>March</t>
    </r>
  </si>
  <si>
    <r>
      <t xml:space="preserve">April/
</t>
    </r>
    <r>
      <rPr>
        <b/>
        <i/>
        <sz val="12"/>
        <rFont val="Calibri"/>
        <family val="2"/>
      </rPr>
      <t>April</t>
    </r>
  </si>
  <si>
    <t>Rasio Asuransi Jiwa Konvensional</t>
  </si>
  <si>
    <t>Rasio Kecukupan Premi terhadap Pembayaran Klaim</t>
  </si>
  <si>
    <t>Premium Adequacy to Claim Paid Ratio</t>
  </si>
  <si>
    <t>Rasio Kecukupan Premi terhadap Pembayaran Klaim dan Biaya Umum</t>
  </si>
  <si>
    <t>Premium Adequacy to Claim Paid and General Expenses Ratio</t>
  </si>
  <si>
    <t>Rasio Kecukupan Premi dan Hasil Investasi terhadap Pembayaran Klaim</t>
  </si>
  <si>
    <t>Premium and Investment Yield Adequacy to Claim Paid Ratio</t>
  </si>
  <si>
    <t>Rasio Kecukupan Premi dan Hasil Investasi terhadap Pembayaran Klaim dan Biaya Umum</t>
  </si>
  <si>
    <t>Premium and Investment Yield Adequacy to Claim Paid and General Expenses Ratio</t>
  </si>
  <si>
    <t>Rasio Sesi Asuransi</t>
  </si>
  <si>
    <t>Cession Ratio</t>
  </si>
  <si>
    <t>Rasio Investasi terhadap Cadangan Teknis</t>
  </si>
  <si>
    <t>Investment to Gross Technical Reserve Ratio</t>
  </si>
  <si>
    <t>Rasio Likuiditas</t>
  </si>
  <si>
    <t>Liquidity Ratio</t>
  </si>
  <si>
    <t>Rasio Tingkat Solvabilitas</t>
  </si>
  <si>
    <t>Risk Based Capital Ratio</t>
  </si>
  <si>
    <t>Rasio Pengembalian Aset</t>
  </si>
  <si>
    <t>Return on Assets (ROA)</t>
  </si>
  <si>
    <t>Rasio Pengembalian Ekuitas</t>
  </si>
  <si>
    <t>Return on Equity (ROE)</t>
  </si>
  <si>
    <t>Rasio Asuransi Umum Konvensional</t>
  </si>
  <si>
    <t>Rasio Tingkat Solvabilitas *)</t>
  </si>
  <si>
    <t>Rasio Pengembalian Aset *)</t>
  </si>
  <si>
    <t>Rasio Pengembalian Ekuitas *)</t>
  </si>
  <si>
    <t>Rasio Reasuransi Konvensional</t>
  </si>
  <si>
    <t>*)  Gabungan PERUSAHAAN ASURANSI UMUM dan REASURANSI</t>
  </si>
  <si>
    <t>RINGKASAN INDUSTRI ASURANSI</t>
  </si>
  <si>
    <t xml:space="preserve">INSURANCE INSTITUTION OVERVIEW </t>
  </si>
  <si>
    <t>Komponen</t>
  </si>
  <si>
    <t>Jumlah Industri (Unit)
Number of Industries (Units)</t>
  </si>
  <si>
    <t>Aset (miliar Rp)
Assets (billion Rp)</t>
  </si>
  <si>
    <t>Liabilitas (miliar Rp)
Liabilities (billion Rp)</t>
  </si>
  <si>
    <t>Ekuitas (miliar Rp)
Equities (billion Rp)</t>
  </si>
  <si>
    <t>Pinjaman Subordinasi/Qardh (miliar Rp)
Subordinate Loan/Qardh (miliar Rp)</t>
  </si>
  <si>
    <t>Premi/Kontribusi (miliar Rp)
Premium Income (miliar Rp)</t>
  </si>
  <si>
    <t>Klaim (miliar Rp)
Claim (miliar Rp)</t>
  </si>
  <si>
    <t>Konvensional dan Syariah (UUS)</t>
  </si>
  <si>
    <t>Syariah (Full Pledge)</t>
  </si>
  <si>
    <t>Konvensional</t>
  </si>
  <si>
    <t>Syariah</t>
  </si>
  <si>
    <t>Asuransi Komersil</t>
  </si>
  <si>
    <t>Asuransi Jiwa</t>
  </si>
  <si>
    <t>Asuransi Umum</t>
  </si>
  <si>
    <t>Reasuransi</t>
  </si>
  <si>
    <t>Asuransi Non Komersil</t>
  </si>
  <si>
    <t>Asuransi ASN, TNI/POLRI, Kecelakaan Penumpang Umum dan Lalu Lintas Jalan</t>
  </si>
  <si>
    <t>Asuransi Sosial</t>
  </si>
  <si>
    <t>TOTAL</t>
  </si>
  <si>
    <r>
      <t>Dalam Jutaan Rupiah /</t>
    </r>
    <r>
      <rPr>
        <b/>
        <i/>
        <sz val="11"/>
        <rFont val="Calibri"/>
        <family val="2"/>
      </rPr>
      <t xml:space="preserve"> In Millions Rupiah</t>
    </r>
  </si>
  <si>
    <t>Laporan Posisi Keuangan / Statement Of Financial Position</t>
  </si>
  <si>
    <t>No</t>
  </si>
  <si>
    <t>Akun</t>
  </si>
  <si>
    <t>Deposito Berjangka</t>
  </si>
  <si>
    <t xml:space="preserve">Time Deposit </t>
  </si>
  <si>
    <t>Sertifikat Deposito</t>
  </si>
  <si>
    <t>Certificate Of Deposit</t>
  </si>
  <si>
    <t xml:space="preserve">Saham </t>
  </si>
  <si>
    <t>Stocks</t>
  </si>
  <si>
    <t>Obligasi Korporasi</t>
  </si>
  <si>
    <t>Bonds</t>
  </si>
  <si>
    <t>MTN</t>
  </si>
  <si>
    <t>Medium Term Note</t>
  </si>
  <si>
    <t xml:space="preserve">Surat Berharga yang Diterbitkan oleh Negara RI </t>
  </si>
  <si>
    <t>Marketable Securities Issued By Republic Indonesia</t>
  </si>
  <si>
    <t xml:space="preserve">Surat Berharga yang Diterbitkan oleh Negara Selain Negara RI </t>
  </si>
  <si>
    <t>Marketable Securities Issued By other than Republic Indonesia</t>
  </si>
  <si>
    <t xml:space="preserve">Surat Berharga yang Diterbitkan oleh Bank Indonesia </t>
  </si>
  <si>
    <t>Marketable Securities Issued By Bank Indonesia</t>
  </si>
  <si>
    <t>Surat Berharga yang Diterbitkan oleh Lembaga Multinasional</t>
  </si>
  <si>
    <t>Marketable Securities Issued By Multinational Institution</t>
  </si>
  <si>
    <t xml:space="preserve">Reksa Dana </t>
  </si>
  <si>
    <t>Mutual Fund</t>
  </si>
  <si>
    <t xml:space="preserve">Efek Beragun Aset </t>
  </si>
  <si>
    <t>Collective Investment Contract-Assets Backed Securities</t>
  </si>
  <si>
    <t xml:space="preserve">Dana Investasi Real Estat </t>
  </si>
  <si>
    <t>Real Estate Investment Fund</t>
  </si>
  <si>
    <t>REPO</t>
  </si>
  <si>
    <t>Repurchase Order</t>
  </si>
  <si>
    <t xml:space="preserve">Penyertaan Langsung </t>
  </si>
  <si>
    <t>Direct Investment</t>
  </si>
  <si>
    <t>Tanah, Bangunan dengan Hak Strata, atau Tanah dengan Bangunan, untuk Investasi</t>
  </si>
  <si>
    <t>Buildings With Strata Title or Real Estate For Investment</t>
  </si>
  <si>
    <t>Pembiayaan Melalui Kerjasama dengan Pihak Lain (Executing)</t>
  </si>
  <si>
    <t>Executing</t>
  </si>
  <si>
    <t xml:space="preserve">Emas Murni </t>
  </si>
  <si>
    <t>Gold</t>
  </si>
  <si>
    <t xml:space="preserve">Pinjaman yang Dijamin dengan Hak Tanggungan </t>
  </si>
  <si>
    <t>Mortgage</t>
  </si>
  <si>
    <t>Pinjaman Polis*</t>
  </si>
  <si>
    <t>Policy Loan</t>
  </si>
  <si>
    <t>Obligasi Daerah**</t>
  </si>
  <si>
    <t>Dana Investasi Infrastruktur Berbentuk Kontrak Investasi Kolektif **</t>
  </si>
  <si>
    <t xml:space="preserve">Investasi Lain </t>
  </si>
  <si>
    <t>Other Investment</t>
  </si>
  <si>
    <t xml:space="preserve">Jumlah Investasi </t>
  </si>
  <si>
    <t>Kas dan Bank</t>
  </si>
  <si>
    <t>Cash and Bank</t>
  </si>
  <si>
    <t>Tagihan Premi Penutupan Langsung</t>
  </si>
  <si>
    <t>Premium Receivable</t>
  </si>
  <si>
    <t>Tagihan Premi Reasuransi</t>
  </si>
  <si>
    <t>Reinsurance Premium Receivable</t>
  </si>
  <si>
    <t>Aset Reasuransi</t>
  </si>
  <si>
    <t>Reinsurance Asset</t>
  </si>
  <si>
    <t xml:space="preserve">Tagihan Klaim Koasuransi </t>
  </si>
  <si>
    <t>Coinsurance Claim Receivable</t>
  </si>
  <si>
    <t>Tagihan Klaim Reasuransi</t>
  </si>
  <si>
    <t>Reinsurance Claim Receivable</t>
  </si>
  <si>
    <t xml:space="preserve">Tagihan Investasi </t>
  </si>
  <si>
    <t>Investment Receivable</t>
  </si>
  <si>
    <t xml:space="preserve">Tagihan Hasil Investasi </t>
  </si>
  <si>
    <t>Investment Yield Receivable</t>
  </si>
  <si>
    <t xml:space="preserve">Bangunan dengan Hak Strata atau Tanah dengan Bangunan untuk Dipakai Sendiri </t>
  </si>
  <si>
    <t>Property</t>
  </si>
  <si>
    <t>Biaya Akuisisi yang Ditangguhkan</t>
  </si>
  <si>
    <t>Deferred Acquisition Cost</t>
  </si>
  <si>
    <t xml:space="preserve">Aset Tetap Lain </t>
  </si>
  <si>
    <t>Other Fixed Assets</t>
  </si>
  <si>
    <t xml:space="preserve">Aset Lain </t>
  </si>
  <si>
    <t>Other Assets</t>
  </si>
  <si>
    <t xml:space="preserve">Jumlah Bukan Investasi </t>
  </si>
  <si>
    <t xml:space="preserve">JUMLAH ASET </t>
  </si>
  <si>
    <t>Utang Klaim</t>
  </si>
  <si>
    <t>Claims Payable</t>
  </si>
  <si>
    <t xml:space="preserve">Utang Koasuransi </t>
  </si>
  <si>
    <t>Coinsurance Payable</t>
  </si>
  <si>
    <t xml:space="preserve">Utang Reasuransi </t>
  </si>
  <si>
    <t>Reinsurance Payable</t>
  </si>
  <si>
    <t xml:space="preserve">Utang Komisi </t>
  </si>
  <si>
    <t>Commission Payable</t>
  </si>
  <si>
    <t xml:space="preserve">Utang Pajak </t>
  </si>
  <si>
    <t>Tax Payable</t>
  </si>
  <si>
    <t>Biaya yang Masih Harus Dibayar</t>
  </si>
  <si>
    <t>Accrued Expense</t>
  </si>
  <si>
    <t xml:space="preserve">Utang Lain </t>
  </si>
  <si>
    <t>Others Payable</t>
  </si>
  <si>
    <t xml:space="preserve">Jumlah Utang </t>
  </si>
  <si>
    <t>Total Payable</t>
  </si>
  <si>
    <t xml:space="preserve">Cadangan Premi </t>
  </si>
  <si>
    <t>Premium Reserve</t>
  </si>
  <si>
    <t>Cadangan Atas Premi Yang Belum Merupakan Pendapatan</t>
  </si>
  <si>
    <t>Unearned Premium Reserve</t>
  </si>
  <si>
    <t>Cadangan Klaim</t>
  </si>
  <si>
    <t xml:space="preserve"> Claim Reserve</t>
  </si>
  <si>
    <t>Cadangan atas Risiko Bencana (Catastrophic)</t>
  </si>
  <si>
    <t>Catastrophic Reserve</t>
  </si>
  <si>
    <t xml:space="preserve">Jumlah Cadangan Teknis </t>
  </si>
  <si>
    <t>Total Technical Reserve</t>
  </si>
  <si>
    <t xml:space="preserve">Jumlah Liabilitas </t>
  </si>
  <si>
    <t>Pinjaman Subordinasi</t>
  </si>
  <si>
    <t>Subordinate Loan</t>
  </si>
  <si>
    <t>Modal Disetor</t>
  </si>
  <si>
    <t>Paid in Capital</t>
  </si>
  <si>
    <t>Agio Saham</t>
  </si>
  <si>
    <t>Premium Stock</t>
  </si>
  <si>
    <t xml:space="preserve">Saldo Laba </t>
  </si>
  <si>
    <t>Retained Earning</t>
  </si>
  <si>
    <t xml:space="preserve">Komponen Ekuitas Lainnya </t>
  </si>
  <si>
    <t>Other Equity Components</t>
  </si>
  <si>
    <t xml:space="preserve">Jumlah Ekuitas </t>
  </si>
  <si>
    <t xml:space="preserve">JUMLAH LIABILITAS DAN EKUITAS </t>
  </si>
  <si>
    <t>Total Liabilities and Equities</t>
  </si>
  <si>
    <t>* Pinjaman Polis dikategorikan menjadi instrumen investasi sejak Agustus 2017 berdasarkan POJK nomor 71/POJK.05/2016 tentang Kesehatan Keuangan Perusahaan Asuransi dan Perusahaan Reasuransi</t>
  </si>
  <si>
    <t>** Penambahan jenis investasi "Obligasi Daerah" dan "Dana Investasi Infrastruktur Berbentuk Kontrak Investasi Kolektif" berdasarkan POJK nomor 27/POJK.05/2018</t>
  </si>
  <si>
    <t xml:space="preserve">Asuransi Umum Konvensional/Conventional General Insurance </t>
  </si>
  <si>
    <t xml:space="preserve">   Marketable Securities Issued By other than Republic Indonesia</t>
  </si>
  <si>
    <t>Surat Berharga yang Diterbitkan oleh Bank Indonesia</t>
  </si>
  <si>
    <t>Reksa Dana</t>
  </si>
  <si>
    <t>Dana Investasi Real Estat</t>
  </si>
  <si>
    <t>Penyertaan Langsung</t>
  </si>
  <si>
    <t>Emas Murni</t>
  </si>
  <si>
    <t>Pinjaman yang Dijamin dengan Hak Tanggungan</t>
  </si>
  <si>
    <t>Investasi Lain</t>
  </si>
  <si>
    <t>Jumlah Investasi</t>
  </si>
  <si>
    <t>Tagihan Klaim Koasuransi</t>
  </si>
  <si>
    <t>Tagihan Investasi</t>
  </si>
  <si>
    <t>Tagihan Hasil Investasi</t>
  </si>
  <si>
    <t>Bangunan dengan Hak Strata atau Tanah dengan Bangunan untuk Dipakai Sendiri</t>
  </si>
  <si>
    <t>Aset Tetap Lain</t>
  </si>
  <si>
    <t>Aset Lain</t>
  </si>
  <si>
    <t>Jumlah Bukan Investasi</t>
  </si>
  <si>
    <t>JUMLAH ASET</t>
  </si>
  <si>
    <t>Utang Koasuransi</t>
  </si>
  <si>
    <t>Utang Reasuransi</t>
  </si>
  <si>
    <t>Utang Komisi</t>
  </si>
  <si>
    <t>Utang Pajak</t>
  </si>
  <si>
    <t xml:space="preserve">Biaya yang Masih Harus Dibayar </t>
  </si>
  <si>
    <t>Utang Lain</t>
  </si>
  <si>
    <t>Cadangan Premi</t>
  </si>
  <si>
    <t xml:space="preserve">Cadangan Klaim </t>
  </si>
  <si>
    <t>Claim Reserve</t>
  </si>
  <si>
    <t>Jumlah Cadangan Teknis</t>
  </si>
  <si>
    <t>Jumlah Liabilitas</t>
  </si>
  <si>
    <t xml:space="preserve">Modal Disetor </t>
  </si>
  <si>
    <t>Saldo Laba</t>
  </si>
  <si>
    <t>Komponen Ekuitas Lainnya</t>
  </si>
  <si>
    <t>Jumlah Ekuitas</t>
  </si>
  <si>
    <t>Saham</t>
  </si>
  <si>
    <t xml:space="preserve">Utang Klaim </t>
  </si>
  <si>
    <t>Jumlah Utang</t>
  </si>
  <si>
    <t>JUMLAH LIABILITAS DAN EKUITAS</t>
  </si>
  <si>
    <t>Asuransi ASN dan TNI/POLRI/ Insurance Program for Civil Servants and Armed Forced/Police</t>
  </si>
  <si>
    <t xml:space="preserve">Deposito </t>
  </si>
  <si>
    <t>Time Deposit</t>
  </si>
  <si>
    <t>Sukuk atau Obligasi</t>
  </si>
  <si>
    <t>Bonds or Syaria Bonds</t>
  </si>
  <si>
    <t>Surat Berharga Yang Diterbitkan Negara RI</t>
  </si>
  <si>
    <t>Surat Berharga yang Diterbitkan oleh Selain Negara Republik Indonesia</t>
  </si>
  <si>
    <t>Surat Berharga Yang Diterbitkan oleh Bank Indonesia</t>
  </si>
  <si>
    <t>Assets Backed Securities</t>
  </si>
  <si>
    <t>Dana Investasi Real Estate</t>
  </si>
  <si>
    <t>Bangunan Dengan Hak Strata atau Tanah Dengan  Bangunan Untuk Investasi</t>
  </si>
  <si>
    <t>Pembelian Piutang Perusahaan Pembiayaan/Bank</t>
  </si>
  <si>
    <t>Refinancing</t>
  </si>
  <si>
    <t>Pinjaman yang dijamin dengan hak tangguhan</t>
  </si>
  <si>
    <t>Total Non Investasi</t>
  </si>
  <si>
    <t>Total Liabilty</t>
  </si>
  <si>
    <t>Total Equity</t>
  </si>
  <si>
    <t>Surat Berharga Syariah yang Diterbitkan oleh Selain Negara Republik Indonesia</t>
  </si>
  <si>
    <t>Obligasi Daerah</t>
  </si>
  <si>
    <t>Total Ekuitas dan Aset Neto</t>
  </si>
  <si>
    <t>Total Equity and Net Assets</t>
  </si>
  <si>
    <t>Halaman ini sengaja dikosongkan</t>
  </si>
  <si>
    <t>This Page is Intentionally Left Blank</t>
  </si>
  <si>
    <t>Laporan Laba Rugi Komprehensif /Comprehensive Income Statement</t>
  </si>
  <si>
    <t>Pendapatan premi</t>
  </si>
  <si>
    <t>Premium Income</t>
  </si>
  <si>
    <t xml:space="preserve">Premi Reasuransi </t>
  </si>
  <si>
    <t>Reinsurance Income</t>
  </si>
  <si>
    <t xml:space="preserve">Penurunan (kenaikan) CAPYBMP </t>
  </si>
  <si>
    <t>Decrease (increase) in Premium Reserve And Unearned Premium Reserve</t>
  </si>
  <si>
    <t>Jumlah Pendapatan Premi Neto</t>
  </si>
  <si>
    <t>Total Net Premium Income</t>
  </si>
  <si>
    <t xml:space="preserve">Hasil Investasi </t>
  </si>
  <si>
    <t>Investment Yield</t>
  </si>
  <si>
    <t xml:space="preserve">Imbalan Jasa DPLK/ Jasa Manajemen Lainnya </t>
  </si>
  <si>
    <t>Revenue from DPLK Services / Other Management Services</t>
  </si>
  <si>
    <t xml:space="preserve">Pendapatan Lain </t>
  </si>
  <si>
    <t>Other Revenue</t>
  </si>
  <si>
    <t xml:space="preserve">Jumlah Pendapatan </t>
  </si>
  <si>
    <t>Total Revenue</t>
  </si>
  <si>
    <t xml:space="preserve">Klaim dan Manfaat Dibayar </t>
  </si>
  <si>
    <t>Claim and Benefit Paid</t>
  </si>
  <si>
    <t>Klaim Penebusan Unit</t>
  </si>
  <si>
    <t>Unit Redemption Claim</t>
  </si>
  <si>
    <t>Klaim Reasuransi</t>
  </si>
  <si>
    <t>Reinsurance Recovery</t>
  </si>
  <si>
    <t xml:space="preserve">Kenaikan (Penurunan) Cadangan Premi </t>
  </si>
  <si>
    <t>Increase (decrease) in Premium Reserve</t>
  </si>
  <si>
    <t>Kenaikan (Penurunan) Cadangan Klaim</t>
  </si>
  <si>
    <t>Increase (decrease) in Claim Reserve</t>
  </si>
  <si>
    <t>Kenaikan (Penurunan) Cadangan atas Risiko Bencana (Catastrophic)</t>
  </si>
  <si>
    <t>Increase (decrease) in Catastrophic Reserve</t>
  </si>
  <si>
    <t>Jumlah Beban Klaim dan Manfaat</t>
  </si>
  <si>
    <t>Total Claims and Benefits</t>
  </si>
  <si>
    <t xml:space="preserve">Beban Komisi - Tahun Pertama </t>
  </si>
  <si>
    <t>First Year Commision</t>
  </si>
  <si>
    <t>Beban Komisi - Tahun Lanjutan</t>
  </si>
  <si>
    <t>Renewal Commision</t>
  </si>
  <si>
    <t>Beban Komisi - Overriding</t>
  </si>
  <si>
    <t>Overriding Commmision</t>
  </si>
  <si>
    <t>Beban Lainnya</t>
  </si>
  <si>
    <t>Other Expenses</t>
  </si>
  <si>
    <t>Jumlah Biaya Akuisisi</t>
  </si>
  <si>
    <t>Total Acquisition Cost</t>
  </si>
  <si>
    <t xml:space="preserve">Jumlah Beban Asuransi </t>
  </si>
  <si>
    <t>Total Insurance Expenses</t>
  </si>
  <si>
    <t>Beban Pemasaran</t>
  </si>
  <si>
    <t>Marketing Expenses</t>
  </si>
  <si>
    <t xml:space="preserve">Beban Pegawai dan Pengurus </t>
  </si>
  <si>
    <t>Employee and Management Expenses</t>
  </si>
  <si>
    <t>Beban Pendidikan dan Pelatihan</t>
  </si>
  <si>
    <t>General And Administration Expenses</t>
  </si>
  <si>
    <t xml:space="preserve">Beban Umum dan Administrasi Lainnya </t>
  </si>
  <si>
    <t>Other General And Administration Expenses</t>
  </si>
  <si>
    <t>Beban Manajemen</t>
  </si>
  <si>
    <t>Management Expenses</t>
  </si>
  <si>
    <t>Beban Mortalitas</t>
  </si>
  <si>
    <t>Mortality Expenses</t>
  </si>
  <si>
    <t>Beban Usaha Lainnya</t>
  </si>
  <si>
    <t>Other Operating Expenses</t>
  </si>
  <si>
    <t>Jumlah Beban Usaha</t>
  </si>
  <si>
    <t>Total Operating Expenses</t>
  </si>
  <si>
    <t xml:space="preserve">Jumlah Beban </t>
  </si>
  <si>
    <t>Total Expenses</t>
  </si>
  <si>
    <t>Kenaikan (Penurunan) Nilai Aset*</t>
  </si>
  <si>
    <t>Increase (decrease) in Asset Value</t>
  </si>
  <si>
    <t>Laba (Rugi) Sebelum Pajak</t>
  </si>
  <si>
    <t>Income (Loss) Before Tax</t>
  </si>
  <si>
    <t xml:space="preserve">Pajak Penghasilan </t>
  </si>
  <si>
    <t>Taxes</t>
  </si>
  <si>
    <t>Laba (Rugi) Setelah Pajak</t>
  </si>
  <si>
    <t>Income (Loss) After Tax</t>
  </si>
  <si>
    <t>Pendapatan (Beban) Komprehensif Lain</t>
  </si>
  <si>
    <t>Other Comprehensif Income</t>
  </si>
  <si>
    <t xml:space="preserve">Total Laba (Rugi) Komprehensif </t>
  </si>
  <si>
    <t>Total Comprehensive Income (Loss)</t>
  </si>
  <si>
    <t>*khusus yang mempunyai PAYDI</t>
  </si>
  <si>
    <t>Sejak Agustus 2017, terdapat beberapa penyesuaian pada laporan sesuai dengan POJK nomor 71/POJK.05/2016 tentang Kesehatan Keuangan Perusahaan Asuransi dan Perusahaan Reasuransi</t>
  </si>
  <si>
    <t>Asuransi Umum Konvensional/ Conventional General Insurance</t>
  </si>
  <si>
    <t>Premi Penutupan Langsung</t>
  </si>
  <si>
    <t>Direct Premium</t>
  </si>
  <si>
    <t xml:space="preserve">Premi Penutupan Tidak Langsung </t>
  </si>
  <si>
    <t>Indirect Premium</t>
  </si>
  <si>
    <t>Jumlah Pendapatan Premi</t>
  </si>
  <si>
    <t>Total Premium Income</t>
  </si>
  <si>
    <t>Komisi Dibayar</t>
  </si>
  <si>
    <t>Commission Paid</t>
  </si>
  <si>
    <t>Jumlah Premi Bruto</t>
  </si>
  <si>
    <t>Total Gross Premium</t>
  </si>
  <si>
    <t xml:space="preserve">Premi Reasuransi Dibayar </t>
  </si>
  <si>
    <t>Reinsurance Premium Paid</t>
  </si>
  <si>
    <t>Komisi Reasuransi Diterima</t>
  </si>
  <si>
    <t>Reinsurance Commission</t>
  </si>
  <si>
    <t>Jumlah Premi Reasuransi</t>
  </si>
  <si>
    <t>Total Reinsurance Premium</t>
  </si>
  <si>
    <t>Premi Netto</t>
  </si>
  <si>
    <t>Nett Premium</t>
  </si>
  <si>
    <t>Penurunan (Kenaikan) Cadangan Premi</t>
  </si>
  <si>
    <t>Decrease (Increase) In Premium Reserve</t>
  </si>
  <si>
    <t>Penurunan (Kenaikan) CAPYBMP</t>
  </si>
  <si>
    <t>Decrease (Increase) In Unearned Premium Reserve</t>
  </si>
  <si>
    <t>Penurunan (kenaikan) Cadangan atas Risiko Bencana (Catastrophic)</t>
  </si>
  <si>
    <t>Decrease (Increase) In Catastrophic Reserve</t>
  </si>
  <si>
    <t xml:space="preserve">Jumlah Penurunan (Kenaikan) Cadangan Premi dan CAPYBMP </t>
  </si>
  <si>
    <t>Total Decrease (Increase) In Premium Reserve and Unearned Premium Reserve</t>
  </si>
  <si>
    <t>Pendapatan Underwriting Lain Neto</t>
  </si>
  <si>
    <t>Nett Other Underwriting Income</t>
  </si>
  <si>
    <t>PENDAPATAN UNDERWRITING</t>
  </si>
  <si>
    <t>Underwriting Income</t>
  </si>
  <si>
    <t>Klaim Bruto</t>
  </si>
  <si>
    <t>Gross Claims</t>
  </si>
  <si>
    <t>Reinsurance Recoveries</t>
  </si>
  <si>
    <t>Increase (Decrease) in Claim Reserve</t>
  </si>
  <si>
    <t xml:space="preserve">Jumlah Beban Klaim Neto </t>
  </si>
  <si>
    <t>Total Claim Expenses</t>
  </si>
  <si>
    <t>Beban Underwriting Lain Neto</t>
  </si>
  <si>
    <t>Nett Other Underwriting Expenses</t>
  </si>
  <si>
    <t xml:space="preserve">Jumlah Beban Underwriting </t>
  </si>
  <si>
    <t>Total Underwriting Expenses</t>
  </si>
  <si>
    <t>Hasil Underwriting</t>
  </si>
  <si>
    <t>Underwriting Result</t>
  </si>
  <si>
    <t>Beban Pegawai dan Pengurus</t>
  </si>
  <si>
    <t>Beban Umum dan Administrasi lainnya</t>
  </si>
  <si>
    <t>Biaya Terkait Estimasi Kecelakaan Diri</t>
  </si>
  <si>
    <t>Personal Accident Estimation related Cost</t>
  </si>
  <si>
    <t>Biaya Manajemen</t>
  </si>
  <si>
    <t>Management Cost</t>
  </si>
  <si>
    <t>Total Operating Expense</t>
  </si>
  <si>
    <t>Laba (Rugi) Usaha Asuransi</t>
  </si>
  <si>
    <t>Income (Loss) Insurance Business</t>
  </si>
  <si>
    <t>Hasil (Beban) Lain</t>
  </si>
  <si>
    <t>Other Income (Expenses)</t>
  </si>
  <si>
    <t>Pajak Penghasilan</t>
  </si>
  <si>
    <t>Income After Tax</t>
  </si>
  <si>
    <t>Other Comprehensive Income</t>
  </si>
  <si>
    <t>Total Laba (Rugi) Komprehensif</t>
  </si>
  <si>
    <t>Premi Penutupan Tidak Langsung</t>
  </si>
  <si>
    <t>Premi Reasuransi Dibayar</t>
  </si>
  <si>
    <t>Pendapatan (Beban) Underwriting Lain Neto</t>
  </si>
  <si>
    <t>Pendapatan Underwriting</t>
  </si>
  <si>
    <t>Jumlah Beban Klaim Neto</t>
  </si>
  <si>
    <t>Jumlah Beban Underwriting</t>
  </si>
  <si>
    <t>Hasil Investasi</t>
  </si>
  <si>
    <t xml:space="preserve">Beban Pendidikan dan Pelatihan </t>
  </si>
  <si>
    <t>Laba Setelah Pajak</t>
  </si>
  <si>
    <t>Premi Bruto</t>
  </si>
  <si>
    <t>Gross Premium</t>
  </si>
  <si>
    <t>Gross Claim</t>
  </si>
  <si>
    <t xml:space="preserve">Deposito  </t>
  </si>
  <si>
    <t xml:space="preserve">Sertifikat Deposito </t>
  </si>
  <si>
    <t xml:space="preserve">Saham Syariah </t>
  </si>
  <si>
    <t>Syaria Stocks</t>
  </si>
  <si>
    <t xml:space="preserve">Sukuk atau Obligasi Syariah </t>
  </si>
  <si>
    <t>Syaria Bonds</t>
  </si>
  <si>
    <t xml:space="preserve">MTN Syariah </t>
  </si>
  <si>
    <t>Syaria Medium Term Note</t>
  </si>
  <si>
    <t xml:space="preserve">Surat Berharga Syariah Negara </t>
  </si>
  <si>
    <t>Syaria Marketable Securities Issued By Republic Indonesia</t>
  </si>
  <si>
    <t xml:space="preserve">Surat Berharga Syariah yang Diterbitkan oleh Negara Selain Negara Republik Indonesia </t>
  </si>
  <si>
    <t>Syaria Marketable Securities Issued By other than Republic Indonesia</t>
  </si>
  <si>
    <t xml:space="preserve">Surat Berharga Syariah yang Diterbitkan oleh  Bank Indonesia </t>
  </si>
  <si>
    <t>Syaria Marketable Securities Issued By Bank Indonesia</t>
  </si>
  <si>
    <t xml:space="preserve">Surat Berharga Syariah yang Diterbitkan oleh Lembaga Multinasional </t>
  </si>
  <si>
    <t>Syaria Marketable Securities Issued By Multinational Institution</t>
  </si>
  <si>
    <t xml:space="preserve">Reksa Dana Syariah </t>
  </si>
  <si>
    <t>Syaria Mutual Fund</t>
  </si>
  <si>
    <t xml:space="preserve">Efek Beragun Aset Syariah </t>
  </si>
  <si>
    <t>Syaria Collective Investment Contract-Assets Backed Securities</t>
  </si>
  <si>
    <t xml:space="preserve">Dana Investasi Real Estate Syariah </t>
  </si>
  <si>
    <t>Syaria Real Estate Investment Fund</t>
  </si>
  <si>
    <t xml:space="preserve">REPO </t>
  </si>
  <si>
    <t xml:space="preserve">Properti Investasi </t>
  </si>
  <si>
    <t xml:space="preserve">Pembiayaan Melalui Kerjasama dengan Pihak Lain </t>
  </si>
  <si>
    <t xml:space="preserve">Emas  murni </t>
  </si>
  <si>
    <t xml:space="preserve">Pembiayaan Syariah Dengan Hak Tanggungan </t>
  </si>
  <si>
    <t xml:space="preserve">Sukuk Daerah </t>
  </si>
  <si>
    <t xml:space="preserve">Dana Investasi Infrastruktur berbentuk kontrak investasi kolektif </t>
  </si>
  <si>
    <t xml:space="preserve">Investasi lain </t>
  </si>
  <si>
    <t xml:space="preserve">Kas dan Bank </t>
  </si>
  <si>
    <t xml:space="preserve">Tagihan  </t>
  </si>
  <si>
    <t xml:space="preserve">Aset Reasuransi </t>
  </si>
  <si>
    <t xml:space="preserve">Property Bukan Investasi </t>
  </si>
  <si>
    <t xml:space="preserve">Biaya akuisisi yang ditangguhkan </t>
  </si>
  <si>
    <t>JUMLAH BUKAN INVESTASI</t>
  </si>
  <si>
    <t xml:space="preserve">Utang klaim dan manfaat dibayar </t>
  </si>
  <si>
    <t xml:space="preserve">Utang lain </t>
  </si>
  <si>
    <t>JUMLAH UTANG</t>
  </si>
  <si>
    <t xml:space="preserve">Penyisihan ujroh </t>
  </si>
  <si>
    <t xml:space="preserve">Penyisihan PAYDI yang memberikan garansi pokok investasi </t>
  </si>
  <si>
    <t xml:space="preserve">Penyisihan kontribusi </t>
  </si>
  <si>
    <t xml:space="preserve">Penyisihan atas kontribusi yang belum merupakan pendapatan </t>
  </si>
  <si>
    <t xml:space="preserve">Penyisihan  klaim </t>
  </si>
  <si>
    <t xml:space="preserve">Penyisihan atas risiko bencana </t>
  </si>
  <si>
    <t>JUMLAH PENYISIHAN TEKNIS</t>
  </si>
  <si>
    <t>JUMLAH LIABILITAS</t>
  </si>
  <si>
    <t xml:space="preserve">Qardh </t>
  </si>
  <si>
    <t xml:space="preserve">Modal Disetor  </t>
  </si>
  <si>
    <t xml:space="preserve">Agio/Disagio Saham </t>
  </si>
  <si>
    <t xml:space="preserve">Akumulasi Dana </t>
  </si>
  <si>
    <t xml:space="preserve">Profit Equilization Reserve </t>
  </si>
  <si>
    <t>Komponen Ekuitas Lainn</t>
  </si>
  <si>
    <t>JUMLAH EKUITAS DANA</t>
  </si>
  <si>
    <t xml:space="preserve">LIABILITAS DAN EKUITAS </t>
  </si>
  <si>
    <t xml:space="preserve">Asuransi Umum Syariah/Syaria General Insurance </t>
  </si>
  <si>
    <t>Kontribusi Tabarru'/Kontribusi Tanahud/Ujroh/Alokasi Investasi</t>
  </si>
  <si>
    <t>Kontribusi Tabarru'/Kontribusi Tanahud/Ujroh/Investation Allocation</t>
  </si>
  <si>
    <t>Kontribusi Reasuransi/Retrosesi</t>
  </si>
  <si>
    <t xml:space="preserve">Kontribusi Neto </t>
  </si>
  <si>
    <t>Jumlah Hasil Investasi</t>
  </si>
  <si>
    <t>Jumlah Ujroh Pengelolaan Investasi</t>
  </si>
  <si>
    <t>Jumlah Pendapatan Hasil Investasi dan Ujroh Pengelolaan Investasi</t>
  </si>
  <si>
    <t>Penurunan (Kenaikan) Penyisihan</t>
  </si>
  <si>
    <t>Klaim recovery</t>
  </si>
  <si>
    <t xml:space="preserve">Kenaikan (Penurunan) Penyisihan Klaim </t>
  </si>
  <si>
    <t>Penarikan Dana Investasi Peserta yang Telah Jatuh Tempo</t>
  </si>
  <si>
    <t>Penarikan/Penebusan Dana Investasi Peserta (Belum Jatuh Tempo)</t>
  </si>
  <si>
    <t xml:space="preserve">Jumlah Beban Klaim Netto </t>
  </si>
  <si>
    <t>Beban Akuisisi</t>
  </si>
  <si>
    <t>Beban Umum dan Administrasi</t>
  </si>
  <si>
    <t>Kenaikan (penurunan) Penyisihan Ujroh</t>
  </si>
  <si>
    <t>Kenaikan (penurunan) Penyisihan PAYDI yang memberikan garansi pokok investasi</t>
  </si>
  <si>
    <t xml:space="preserve">LABA (RUGI) USAHA ASURANSI </t>
  </si>
  <si>
    <t>Pendapatan Lain</t>
  </si>
  <si>
    <t>Beban Lain</t>
  </si>
  <si>
    <t>Pendapatan (beban) Komprehensif Lain</t>
  </si>
  <si>
    <t>JUMLAH KINERJA SELURUH DANA</t>
  </si>
  <si>
    <t xml:space="preserve">Jumlah Pendapatan Kontribusi Neto </t>
  </si>
  <si>
    <t>Jumlah Kontribusi Bruto/Ujroh Diterima/Alokasi Untuk Investasi</t>
  </si>
  <si>
    <t>Penurunan (Kenaikan) Penyisihan Kontribusi dan PAKYBMP (Net Setelah Aset Reasuransi)</t>
  </si>
  <si>
    <t>Daftar Istilah</t>
  </si>
  <si>
    <t>Glossary</t>
  </si>
  <si>
    <t xml:space="preserve">Asuransi </t>
  </si>
  <si>
    <t>Perjanjian antara dua pihak, yaitu perusahaan asuransi dan pemegang polis, yang menjadi dasar bagi penerimaan premi oleh perusahaan asuransi sebagai imbalan untuk:</t>
  </si>
  <si>
    <t xml:space="preserve">Insurance </t>
  </si>
  <si>
    <t>An agreement between two parties, namely the insurance company and the policy holder, which becomes the basis for the receipt of premium by the insurance company as an exchange for:</t>
  </si>
  <si>
    <r>
      <t>a.</t>
    </r>
    <r>
      <rPr>
        <sz val="7"/>
        <color theme="1"/>
        <rFont val="Times New Roman"/>
        <family val="1"/>
      </rPr>
      <t xml:space="preserve">    </t>
    </r>
    <r>
      <rPr>
        <sz val="11"/>
        <color theme="1"/>
        <rFont val="Arial Narrow"/>
        <family val="2"/>
      </rPr>
      <t>memberikan penggantian kepada tertanggung atau pemegang polis karena kerugian, kerusakan, biaya yang timbul, kehilangan keuntungan, atau tanggung jawab hukum kepada pihak ketiga yang mungkin diderita tertanggung atau pemegang polis karena terjadinya suatu peristiwa yang tidak pasti; atau</t>
    </r>
  </si>
  <si>
    <r>
      <t>a.</t>
    </r>
    <r>
      <rPr>
        <i/>
        <sz val="7"/>
        <color theme="1"/>
        <rFont val="Times New Roman"/>
        <family val="1"/>
      </rPr>
      <t xml:space="preserve">       </t>
    </r>
    <r>
      <rPr>
        <i/>
        <sz val="11"/>
        <color theme="1"/>
        <rFont val="Arial Narrow"/>
        <family val="2"/>
      </rPr>
      <t>the provision of a compensation to the insured or policy holder due to loss, damage, incurring cost, profit loss, or legal liability towards the a third party which may be suffered by the insured or policy holder due to an uncertain event; or</t>
    </r>
  </si>
  <si>
    <r>
      <t>b.</t>
    </r>
    <r>
      <rPr>
        <sz val="7"/>
        <color theme="1"/>
        <rFont val="Times New Roman"/>
        <family val="1"/>
      </rPr>
      <t xml:space="preserve">    </t>
    </r>
    <r>
      <rPr>
        <sz val="11"/>
        <color theme="1"/>
        <rFont val="Arial Narrow"/>
        <family val="2"/>
      </rPr>
      <t>memberikan pembayaran yang didasarkan pada meninggalnya tertanggung atau pembayaran yang didasarkan pada hidupnya tertanggung dengan manfaat yang besarnya telah ditetapkan dan/atau didasarkan pada hasil pengelolaan dana.</t>
    </r>
  </si>
  <si>
    <r>
      <t>b.</t>
    </r>
    <r>
      <rPr>
        <i/>
        <sz val="7"/>
        <color theme="1"/>
        <rFont val="Times New Roman"/>
        <family val="1"/>
      </rPr>
      <t xml:space="preserve">       </t>
    </r>
    <r>
      <rPr>
        <i/>
        <sz val="11"/>
        <color theme="1"/>
        <rFont val="Arial Narrow"/>
        <family val="2"/>
      </rPr>
      <t>the provision of a payment on the basis of the death of the insured or a payment on the basis of the life of the insured with a benefit the value of which has been determined and/or based on the result of the fund management.</t>
    </r>
  </si>
  <si>
    <t xml:space="preserve">Usaha Asuransi Jiwa </t>
  </si>
  <si>
    <t>Usaha yang menyelenggarakan jasa penanggulangan risiko dengan memberikan pembayaran kepada pemegang polis, tertanggung, atau pihak Lain yang berhak dalam hal tertanggung meninggal dunia atau tetap hidup, atau pembayaran lain kepada pemegang polis, tertanggung, atau pihak lain yang berhak pada waktu tertentu yang diatur dalam perjanjian, yang besarnya telah ditetapkan dan/atau didasarkan pada hasil pengelolaan dana.</t>
  </si>
  <si>
    <t xml:space="preserve">Life Insurance Business </t>
  </si>
  <si>
    <t>A business conducting the risk transfer services and provides payment toward the policy holder, the insured, or other parties entitled in the event of the death or life of the insured, or other payments to the policy holder, the insured, or other parties entitled in a specific time as set in the agreement, the amount of which has been stipulated and/or based on the result of the fund management.</t>
  </si>
  <si>
    <t xml:space="preserve">Usaha Asuransi Umum </t>
  </si>
  <si>
    <t>Usaha jasa pertanggungan risiko yang memberikan penggantian kepada tertanggung atau pemegang polis karena kerugian, kerusakan, biaya yang timbul, kehilangan keuntungan, atau tanggung jawab hukum kepada pihak ketiga yang mungkin diderita tertanggung atau pemegang polis karena terjadinya suatu peristiwa yang tidak pasti.</t>
  </si>
  <si>
    <t xml:space="preserve">General Insurance Business </t>
  </si>
  <si>
    <t>A business of risk insurance service that provides compensation to the insured or policy holder due to loss, damage, incurring cost, loss of profit, or legal liability towards the third party which may be suffered by the insured or policy holder due to an uncertain event.</t>
  </si>
  <si>
    <t xml:space="preserve">Usaha Reasuransi </t>
  </si>
  <si>
    <t>Usaha jasa pertanggungan ulang terhadap risiko yang dihadapi oleh perusahaan asuransi, perusahaan penjaminan, atau perusahaan reasuransi lainnya.</t>
  </si>
  <si>
    <t xml:space="preserve">Reinsurance Business </t>
  </si>
  <si>
    <t>A business providing reinsurance service towards the risk faced by insurance companies, guarantee companies, or other reinsurance companies.</t>
  </si>
  <si>
    <t>Merupakan program asuransi yang dijalankan oleh PT. ASABRI (Persero), PT. Taspen (Persero) dan PT. Jasa Raharja (Persero)</t>
  </si>
  <si>
    <t>Insurance Program for Civil Servants, Armed Forced/Police, and Public Transportation Passenger and Road Traffic Accident</t>
  </si>
  <si>
    <t>Insurance program administering by PT. ASABRI (Persero), PT. Taspen (Persero) and PT. Jasa Raharja (Persero)\</t>
  </si>
  <si>
    <t>Merupakan program yang dijalankan oleh BPJS Kesehatan dan BPJS Ketenagakerjaan</t>
  </si>
  <si>
    <t>Social Insurance</t>
  </si>
  <si>
    <t>Program administering by BPJS Kesehatan and BPJS Ketenagakerjaan</t>
  </si>
  <si>
    <t>Total Premi  dibagi dengan total pembayaran klaim. Rasio ini menunjukkan kecukupan premi yang diterima oleh perusahaan asuransi untuk menutupi pembayaran klaim pada periode yang sama.</t>
  </si>
  <si>
    <t>Total Premium divided by total claim paid. This ratio shows the adequacy of premium received by insurance companies to cover claim paymnet at the same period.</t>
  </si>
  <si>
    <t xml:space="preserve">Total Premi  dibagi dengan total pembayaran klaim dan biaya. Rasio ini menunjukkan kecukupan premi yang diterima oleh perusahaan asuransi untuk menutupi pembayaran klaim dan biaya-biaya operasional, seperti biaya umum, biaya administrasi, dan biaya pemasaran, pada periode yang sama </t>
  </si>
  <si>
    <t>Total premium divided by total claim and expenses paid. This ratio shows the adequacy of premium received by insurance companies to cover claim payment and operational expenses, such as general expenses, administration expenses and marketing expense at the same period.</t>
  </si>
  <si>
    <t xml:space="preserve">Total premi dengan hasil investasi dibagi dengan total pembayaran klaim. Rasio ini menunjukkan kecukupan premi yang diterima serta hasil pengembangan investasi yang diterima oleh perusahaan asuransi untuk menutupi pembayaran klaim pada periode yang sama </t>
  </si>
  <si>
    <t>Total premium and investment yield divided by total claim paid. This ratio shows adequacy of premium  and investment yield received by insurance companies to cover claim payment at the same period.</t>
  </si>
  <si>
    <t xml:space="preserve">Total premi dengan hasil investasi  dibagi dengan total pembayaran klaim dan biaya umum. Rasio ini menunjukkan kecukupan premi yang diterima serta hasil pengembangan investasi yang diterima oleh perusahaan untuk menutupi pembayaran klaim dan biaya-biaya operasional, seperti biaya umum, biaya administrasi, dan biaya pemasaran, pada periode yang sama </t>
  </si>
  <si>
    <t>Total Premium and investment yield divided by total claim paid and general expenses. This ratio shows adequacy of premium and investment yield received by insurance companies to cover claim payment and operational expenses, such as general expenses, administration expenses and marketing expenses at the same period.</t>
  </si>
  <si>
    <t>Total premi reasuransi dibagi total premi bruto. Rasio ini digunakan untuk mengetahui seberapa besar premi asuransi umum yang disesikan ke perusahaan reasuransi.</t>
  </si>
  <si>
    <t>Total reinsurance premium divided by total gross premium. This ratio shows how much premium from general insurance transfer to reinsurance companies.</t>
  </si>
  <si>
    <t>Total investasi dibagi total cadangan teknis. Rasio ini digunakan untuk mengetahui seberapa besar ketahanan invetasi perusahaan dalam memenuhi kewajiban kepada pemegang polis. Kewajiban kepada pemegang polis tercermin dalam cadangan teknis.</t>
  </si>
  <si>
    <t>Total investment divided by total technical reserve. This ratio shows the endurance of companies investment to cover liability to the policy holder. Liability to policy holder shows in technical reserve.</t>
  </si>
  <si>
    <t>FP Life Insurance</t>
  </si>
  <si>
    <t>FP-General Insurance</t>
  </si>
  <si>
    <t>FP- Reinsurance</t>
  </si>
  <si>
    <t>FP- CSAFPPTPTA Insurance</t>
  </si>
  <si>
    <t>FP- Social Insurance (</t>
  </si>
  <si>
    <t>IS-Life Insurance</t>
  </si>
  <si>
    <t>IS-General Insurance</t>
  </si>
  <si>
    <t>IS-Reinsurance</t>
  </si>
  <si>
    <t>IS-CSAFPPTPTA Insurance</t>
  </si>
  <si>
    <t>IS-Social Insurance</t>
  </si>
  <si>
    <t>FP-Syaria Life Insurance</t>
  </si>
  <si>
    <t>FP- Syaria General Insurance</t>
  </si>
  <si>
    <t>FP- Syaria Reinsurance</t>
  </si>
  <si>
    <t>IS-Syaria Life Insurance</t>
  </si>
  <si>
    <t>IS-Syaria General Insurance</t>
  </si>
  <si>
    <t>IS-Syaria Reinsurance</t>
  </si>
  <si>
    <t>='[1. Data Master - ALL Mei 2025.xlsx]10. Buku Saku'!$I240*1000</t>
  </si>
  <si>
    <t>=HLOOKUP($B$1;'E:\DPDS\Mei\Kertas Kerja\05. Mei 2025\Wajib\[1. ASURANSI WAJIB 2025 (U Mei 2025).xlsm]WAJIB'!$MK$1:$ZZ$28;$F2;0)</t>
  </si>
  <si>
    <t>=HLOOKUP($B$1;'E:\DPDS\Mei\Kertas Kerja\05. Mei 2025\BPJS\[04. Financial Highlight BPJS - Mei 2025.xlsm]Rekap All'!$DZ$5:$EG$39;$H2;0)*1000</t>
  </si>
  <si>
    <t>='[1. Data Master - ALL Mei 2025.xlsx]10. Buku Saku'!$C73*1000</t>
  </si>
  <si>
    <t>='[1. Data Master - ALL Mei 2025.xlsx]10. Buku Saku'!$I191*1000</t>
  </si>
  <si>
    <t>='[1. Data Master - ALL Mei 2025.xlsx]10. Buku Saku'!$I309*1000</t>
  </si>
  <si>
    <t>=HLOOKUP($B$1;'E:\DPDS\Mei\Kertas Kerja\05. Mei 2025\Wajib\[1. ASURANSI WAJIB 2025 (U Mei 2025).xlsm]WAJIB'!$MK$1:$ZZ$28;25;0)</t>
  </si>
  <si>
    <t>=HLOOKUP($B$1;'E:\DPDS\Mei\Kertas Kerja\05. Mei 2025\BPJS\[04. Financial Highlight BPJS - Mei 2025.xlsm]Rekap All'!$DZ$5:$EG$39;24;0)*1000</t>
  </si>
  <si>
    <t>='[1. Data Master - ALL Mei 2025.xlsx]10. Buku Saku'!$R6*1000</t>
  </si>
  <si>
    <t>='[1. Data Master - ALL Mei 2025.xlsx]10. Buku Saku'!$Z240*1000</t>
  </si>
  <si>
    <t>='[1. Data Master - ALL Mei 2025.xlsx]10. Buku Saku'!$R81*1000</t>
  </si>
  <si>
    <t>='[1. Data Master - ALL Mei 2025.xlsx]10. Buku Saku'!$Z200*1000</t>
  </si>
  <si>
    <t>='[1. Data Master - ALL Mei 2025.xlsx]10. Buku Saku'!$Z317*1000</t>
  </si>
  <si>
    <t>='[1. Data Master - ALL Mei 2025.xlsx]10. Buku Saku'!$I241*1000</t>
  </si>
  <si>
    <t>=HLOOKUP($B$1;'E:\DPDS\Mei\Kertas Kerja\05. Mei 2025\Wajib\[1. ASURANSI WAJIB 2025 (U Mei 2025).xlsm]WAJIB'!$MK$1:$ZZ$28;$F3;0)</t>
  </si>
  <si>
    <t>=HLOOKUP($B$1;'E:\DPDS\Mei\Kertas Kerja\05. Mei 2025\BPJS\[04. Financial Highlight BPJS - Mei 2025.xlsm]Rekap All'!$DZ$5:$ED$39;$H3;0)*1000</t>
  </si>
  <si>
    <t>='[1. Data Master - ALL Mei 2025.xlsx]10. Buku Saku'!$C74*1000</t>
  </si>
  <si>
    <t>='[1. Data Master - ALL Mei 2025.xlsx]10. Buku Saku'!$I192*1000</t>
  </si>
  <si>
    <t>='[1. Data Master - ALL Mei 2025.xlsx]10. Buku Saku'!$I310*1000</t>
  </si>
  <si>
    <t>=HLOOKUP($B$1;'E:\DPDS\Mei\Kertas Kerja\05. Mei 2025\Wajib\[1. ASURANSI WAJIB 2025 (U Mei 2025).xlsm]WAJIB'!$MK$1:$ZZ$28;26;0)</t>
  </si>
  <si>
    <t>=HLOOKUP($B$1;'E:\DPDS\Mei\Kertas Kerja\05. Mei 2025\BPJS\[04. Financial Highlight BPJS - Mei 2025.xlsm]Rekap All'!$DZ$5:$EG$39;25;0)*1000</t>
  </si>
  <si>
    <t>='[1. Data Master - ALL Mei 2025.xlsx]10. Buku Saku'!$R7*1000</t>
  </si>
  <si>
    <t>='[1. Data Master - ALL Mei 2025.xlsx]10. Buku Saku'!$Z241*1000</t>
  </si>
  <si>
    <t>='[1. Data Master - ALL Mei 2025.xlsx]10. Buku Saku'!$R82*1000</t>
  </si>
  <si>
    <t>=-'[1. Data Master - ALL Mei 2025.xlsx]10. Buku Saku'!$Z201*1000</t>
  </si>
  <si>
    <t>=-'[1. Data Master - ALL Mei 2025.xlsx]10. Buku Saku'!$Z318*1000</t>
  </si>
  <si>
    <t>='[1. Data Master - ALL Mei 2025.xlsx]10. Buku Saku'!$I242*1000</t>
  </si>
  <si>
    <t>=HLOOKUP($B$1;'E:\DPDS\Mei\Kertas Kerja\05. Mei 2025\Wajib\[1. ASURANSI WAJIB 2025 (U Mei 2025).xlsm]WAJIB'!$MK$1:$ZZ$28;$F4;0)</t>
  </si>
  <si>
    <t>=HLOOKUP($B$1;'E:\DPDS\Mei\Kertas Kerja\05. Mei 2025\BPJS\[04. Financial Highlight BPJS - Mei 2025.xlsm]Rekap All'!$DZ$5:$ED$39;$H4;0)*1000</t>
  </si>
  <si>
    <t>='[1. Data Master - ALL Mei 2025.xlsx]10. Buku Saku'!$C75*1000</t>
  </si>
  <si>
    <t>='[1. Data Master - ALL Mei 2025.xlsx]10. Buku Saku'!$I193*1000</t>
  </si>
  <si>
    <t>='[1. Data Master - ALL Mei 2025.xlsx]10. Buku Saku'!$I311*1000</t>
  </si>
  <si>
    <t>='[1. Data Master - ALL Mei 2025.xlsx]10. Buku Saku'!$R8*1000</t>
  </si>
  <si>
    <t>='[1. Data Master - ALL Mei 2025.xlsx]10. Buku Saku'!$Z242*1000</t>
  </si>
  <si>
    <t>='[1. Data Master - ALL Mei 2025.xlsx]10. Buku Saku'!$R83*1000</t>
  </si>
  <si>
    <t>='[1. Data Master - ALL Mei 2025.xlsx]10. Buku Saku'!$Z202*1000</t>
  </si>
  <si>
    <t>='[1. Data Master - ALL Mei 2025.xlsx]10. Buku Saku'!$Z319*1000</t>
  </si>
  <si>
    <t>='[1. Data Master - ALL Mei 2025.xlsx]10. Buku Saku'!$I243*1000</t>
  </si>
  <si>
    <t>=HLOOKUP($B$1;'E:\DPDS\Mei\Kertas Kerja\05. Mei 2025\Wajib\[1. ASURANSI WAJIB 2025 (U Mei 2025).xlsm]WAJIB'!$MK$1:$ZZ$28;$F5;0)</t>
  </si>
  <si>
    <t>=HLOOKUP($B$1;'E:\DPDS\Mei\Kertas Kerja\05. Mei 2025\BPJS\[04. Financial Highlight BPJS - Mei 2025.xlsm]Rekap All'!$DZ$5:$ED$39;$H5;0)*1000</t>
  </si>
  <si>
    <t>='[1. Data Master - ALL Mei 2025.xlsx]10. Buku Saku'!$C76*1000</t>
  </si>
  <si>
    <t>='[1. Data Master - ALL Mei 2025.xlsx]10. Buku Saku'!$I194*1000</t>
  </si>
  <si>
    <t>='[1. Data Master - ALL Mei 2025.xlsx]10. Buku Saku'!$I312*-1000</t>
  </si>
  <si>
    <t>='[1. Data Master - ALL Mei 2025.xlsx]10. Buku Saku'!$R9*1000</t>
  </si>
  <si>
    <t>='[1. Data Master - ALL Mei 2025.xlsx]10. Buku Saku'!$Z243*1000</t>
  </si>
  <si>
    <t>='[1. Data Master - ALL Mei 2025.xlsx]10. Buku Saku'!$R78*1000</t>
  </si>
  <si>
    <t>='[1. Data Master - ALL Mei 2025.xlsx]10. Buku Saku'!$Z195*1000</t>
  </si>
  <si>
    <t>=SUMPRODUCT('[1. Data Master - ALL Mei 2025.xlsx]10. Buku Saku'!$Z$320:$Z$322)*1000</t>
  </si>
  <si>
    <t>='[1. Data Master - ALL Mei 2025.xlsx]10. Buku Saku'!$I244*1000</t>
  </si>
  <si>
    <t>=HLOOKUP($B$1;'E:\DPDS\Mei\Kertas Kerja\05. Mei 2025\Wajib\[1. ASURANSI WAJIB 2025 (U Mei 2025).xlsm]WAJIB'!$MK$1:$ZZ$28;$F6;0)</t>
  </si>
  <si>
    <t>=HLOOKUP($B$1;'E:\DPDS\Mei\Kertas Kerja\05. Mei 2025\BPJS\[04. Financial Highlight BPJS - Mei 2025.xlsm]Rekap All'!$DZ$5:$ED$39;$H6;0)*1000</t>
  </si>
  <si>
    <t>='[1. Data Master - ALL Mei 2025.xlsx]10. Buku Saku'!$C77*1000</t>
  </si>
  <si>
    <t>='[1. Data Master - ALL Mei 2025.xlsx]10. Buku Saku'!$I195*1000</t>
  </si>
  <si>
    <t>='[1. Data Master - ALL Mei 2025.xlsx]10. Buku Saku'!$I313*1000</t>
  </si>
  <si>
    <t>='[1. Data Master - ALL Mei 2025.xlsx]10. Buku Saku'!$R10*1000</t>
  </si>
  <si>
    <t>='[1. Data Master - ALL Mei 2025.xlsx]10. Buku Saku'!$Z244*1000</t>
  </si>
  <si>
    <t>='[1. Data Master - ALL Mei 2025.xlsx]10. Buku Saku'!$R79*1000</t>
  </si>
  <si>
    <t>='[1. Data Master - ALL Mei 2025.xlsx]10. Buku Saku'!$Z196*1000</t>
  </si>
  <si>
    <t>='[1. Data Master - ALL Mei 2025.xlsx]10. Buku Saku'!$Z324*1000</t>
  </si>
  <si>
    <t>='[1. Data Master - ALL Mei 2025.xlsx]10. Buku Saku'!$I245*1000</t>
  </si>
  <si>
    <t>=HLOOKUP($B$1;'E:\DPDS\Mei\Kertas Kerja\05. Mei 2025\Wajib\[1. ASURANSI WAJIB 2025 (U Mei 2025).xlsm]WAJIB'!$MK$1:$ZZ$28;$F7;0)</t>
  </si>
  <si>
    <t>=HLOOKUP($B$1;'E:\DPDS\Mei\Kertas Kerja\05. Mei 2025\BPJS\[04. Financial Highlight BPJS - Mei 2025.xlsm]Rekap All'!$DZ$5:$ED$39;$H7;0)*1000</t>
  </si>
  <si>
    <t>='[1. Data Master - ALL Mei 2025.xlsx]10. Buku Saku'!$C78*1000</t>
  </si>
  <si>
    <t>='[1. Data Master - ALL Mei 2025.xlsx]10. Buku Saku'!$I197*1000</t>
  </si>
  <si>
    <t>='[1. Data Master - ALL Mei 2025.xlsx]10. Buku Saku'!$I315*1000</t>
  </si>
  <si>
    <t>='[1. Data Master - ALL Mei 2025.xlsx]10. Buku Saku'!$R11*1000</t>
  </si>
  <si>
    <t>='[1. Data Master - ALL Mei 2025.xlsx]10. Buku Saku'!$Z245*1000</t>
  </si>
  <si>
    <t>='[1. Data Master - ALL Mei 2025.xlsx]10. Buku Saku'!$R80*1000</t>
  </si>
  <si>
    <t>='[1. Data Master - ALL Mei 2025.xlsx]10. Buku Saku'!$Z197*1000</t>
  </si>
  <si>
    <t>='[1. Data Master - ALL Mei 2025.xlsx]10. Buku Saku'!$Z312*1000</t>
  </si>
  <si>
    <t>='[1. Data Master - ALL Mei 2025.xlsx]10. Buku Saku'!$I246*1000</t>
  </si>
  <si>
    <t>=HLOOKUP($B$1;'E:\DPDS\Mei\Kertas Kerja\05. Mei 2025\Wajib\[1. ASURANSI WAJIB 2025 (U Mei 2025).xlsm]WAJIB'!$MK$1:$ZZ$28;$F8;0)</t>
  </si>
  <si>
    <t>=HLOOKUP($B$1;'E:\DPDS\Mei\Kertas Kerja\05. Mei 2025\BPJS\[04. Financial Highlight BPJS - Mei 2025.xlsm]Rekap All'!$DZ$5:$ED$39;$H8;0)*1000</t>
  </si>
  <si>
    <t>='[1. Data Master - ALL Mei 2025.xlsx]10. Buku Saku'!$C79*1000</t>
  </si>
  <si>
    <t>='[1. Data Master - ALL Mei 2025.xlsx]10. Buku Saku'!$I198*1000</t>
  </si>
  <si>
    <t>='[1. Data Master - ALL Mei 2025.xlsx]10. Buku Saku'!$I316*-1000</t>
  </si>
  <si>
    <t>='[1. Data Master - ALL Mei 2025.xlsx]10. Buku Saku'!$R12*1000</t>
  </si>
  <si>
    <t>='[1. Data Master - ALL Mei 2025.xlsx]10. Buku Saku'!$Z246*1000</t>
  </si>
  <si>
    <t>=SUMPRODUCT('[1. Data Master - ALL Mei 2025.xlsx]10. Buku Saku'!$R$84:$R$86)*1000</t>
  </si>
  <si>
    <t>='[1. Data Master - ALL Mei 2025.xlsx]10. Buku Saku'!$Z208*1000</t>
  </si>
  <si>
    <t>='[1. Data Master - ALL Mei 2025.xlsx]10. Buku Saku'!$Z313*1000</t>
  </si>
  <si>
    <t>='[1. Data Master - ALL Mei 2025.xlsx]10. Buku Saku'!$I247*1000</t>
  </si>
  <si>
    <t>=HLOOKUP($B$1;'E:\DPDS\Mei\Kertas Kerja\05. Mei 2025\Wajib\[1. ASURANSI WAJIB 2025 (U Mei 2025).xlsm]WAJIB'!$MK$1:$ZZ$28;$F9;0)</t>
  </si>
  <si>
    <t>=HLOOKUP($B$1;'E:\DPDS\Mei\Kertas Kerja\05. Mei 2025\BPJS\[04. Financial Highlight BPJS - Mei 2025.xlsm]Rekap All'!$DZ$5:$ED$39;$H9;0)*1000</t>
  </si>
  <si>
    <t>='[1. Data Master - ALL Mei 2025.xlsx]10. Buku Saku'!$C80*1000</t>
  </si>
  <si>
    <t>='[1. Data Master - ALL Mei 2025.xlsx]10. Buku Saku'!$I199*1000</t>
  </si>
  <si>
    <t>='[1. Data Master - ALL Mei 2025.xlsx]10. Buku Saku'!$I317*1000</t>
  </si>
  <si>
    <t>='[1. Data Master - ALL Mei 2025.xlsx]10. Buku Saku'!$R13*1000</t>
  </si>
  <si>
    <t>='[1. Data Master - ALL Mei 2025.xlsx]10. Buku Saku'!$Z247*1000</t>
  </si>
  <si>
    <t>='[1. Data Master - ALL Mei 2025.xlsx]10. Buku Saku'!$R89*1000</t>
  </si>
  <si>
    <t>='[1. Data Master - ALL Mei 2025.xlsx]10. Buku Saku'!$Z209*1000</t>
  </si>
  <si>
    <t>='[1. Data Master - ALL Mei 2025.xlsx]10. Buku Saku'!$Z314*1000</t>
  </si>
  <si>
    <t>='[1. Data Master - ALL Mei 2025.xlsx]10. Buku Saku'!$I248*1000</t>
  </si>
  <si>
    <t>=HLOOKUP($B$1;'E:\DPDS\Mei\Kertas Kerja\05. Mei 2025\Wajib\[1. ASURANSI WAJIB 2025 (U Mei 2025).xlsm]WAJIB'!$MK$1:$ZZ$28;$F10;0)</t>
  </si>
  <si>
    <t>=HLOOKUP($B$1;'E:\DPDS\Mei\Kertas Kerja\05. Mei 2025\BPJS\[04. Financial Highlight BPJS - Mei 2025.xlsm]Rekap All'!$DZ$5:$ED$39;$H10;0)*1000</t>
  </si>
  <si>
    <t>='[1. Data Master - ALL Mei 2025.xlsx]10. Buku Saku'!$C84*1000</t>
  </si>
  <si>
    <t>='[1. Data Master - ALL Mei 2025.xlsx]10. Buku Saku'!$I200*1000</t>
  </si>
  <si>
    <t>='[1. Data Master - ALL Mei 2025.xlsx]10. Buku Saku'!$I318*1000</t>
  </si>
  <si>
    <t>='[1. Data Master - ALL Mei 2025.xlsx]10. Buku Saku'!$R14*1000</t>
  </si>
  <si>
    <t>='[1. Data Master - ALL Mei 2025.xlsx]10. Buku Saku'!$Z248*1000</t>
  </si>
  <si>
    <t>=-'[1. Data Master - ALL Mei 2025.xlsx]10. Buku Saku'!$R90*1000</t>
  </si>
  <si>
    <t>='[1. Data Master - ALL Mei 2025.xlsx]10. Buku Saku'!$Z210*1000</t>
  </si>
  <si>
    <t>='[1. Data Master - ALL Mei 2025.xlsx]10. Buku Saku'!$Z325*1000</t>
  </si>
  <si>
    <t>='[1. Data Master - ALL Mei 2025.xlsx]10. Buku Saku'!$I249*1000</t>
  </si>
  <si>
    <t>=HLOOKUP($B$1;'E:\DPDS\Mei\Kertas Kerja\05. Mei 2025\Wajib\[1. ASURANSI WAJIB 2025 (U Mei 2025).xlsm]WAJIB'!$MK$1:$ZZ$28;$F11;0)</t>
  </si>
  <si>
    <t>=HLOOKUP($B$1;'E:\DPDS\Mei\Kertas Kerja\05. Mei 2025\BPJS\[04. Financial Highlight BPJS - Mei 2025.xlsm]Rekap All'!$DZ$5:$ED$39;$H11;0)*1000</t>
  </si>
  <si>
    <t>='[1. Data Master - ALL Mei 2025.xlsx]10. Buku Saku'!$C85*1000</t>
  </si>
  <si>
    <t>='[1. Data Master - ALL Mei 2025.xlsx]10. Buku Saku'!$I202*1000</t>
  </si>
  <si>
    <t>='[1. Data Master - ALL Mei 2025.xlsx]10. Buku Saku'!$I320*1000</t>
  </si>
  <si>
    <t>='[1. Data Master - ALL Mei 2025.xlsx]10. Buku Saku'!$R15*1000</t>
  </si>
  <si>
    <t>='[1. Data Master - ALL Mei 2025.xlsx]10. Buku Saku'!$Z249*1000</t>
  </si>
  <si>
    <t>='[1. Data Master - ALL Mei 2025.xlsx]10. Buku Saku'!$R91*1000</t>
  </si>
  <si>
    <t>='[1. Data Master - ALL Mei 2025.xlsx]10. Buku Saku'!$Z211*1000</t>
  </si>
  <si>
    <t>='[1. Data Master - ALL Mei 2025.xlsx]10. Buku Saku'!$Z326*1000</t>
  </si>
  <si>
    <t>='[1. Data Master - ALL Mei 2025.xlsx]10. Buku Saku'!$I250*1000</t>
  </si>
  <si>
    <t>=HLOOKUP($B$1;'E:\DPDS\Mei\Kertas Kerja\05. Mei 2025\Wajib\[1. ASURANSI WAJIB 2025 (U Mei 2025).xlsm]WAJIB'!$MK$1:$ZZ$28;$F12;0)</t>
  </si>
  <si>
    <t>=HLOOKUP($B$1;'E:\DPDS\Mei\Kertas Kerja\05. Mei 2025\BPJS\[04. Financial Highlight BPJS - Mei 2025.xlsm]Rekap All'!$DZ$5:$ED$39;$H12;0)*1000</t>
  </si>
  <si>
    <t>='[1. Data Master - ALL Mei 2025.xlsx]10. Buku Saku'!$C86*1000</t>
  </si>
  <si>
    <t>='[1. Data Master - ALL Mei 2025.xlsx]10. Buku Saku'!$I203*1000</t>
  </si>
  <si>
    <t>='[1. Data Master - ALL Mei 2025.xlsx]10. Buku Saku'!$I321*1000</t>
  </si>
  <si>
    <t>='[1. Data Master - ALL Mei 2025.xlsx]10. Buku Saku'!$R16*1000</t>
  </si>
  <si>
    <t>='[1. Data Master - ALL Mei 2025.xlsx]10. Buku Saku'!$Z250*1000</t>
  </si>
  <si>
    <t>='[1. Data Master - ALL Mei 2025.xlsx]10. Buku Saku'!$R92*1000</t>
  </si>
  <si>
    <t>='[1. Data Master - ALL Mei 2025.xlsx]10. Buku Saku'!$Z212*1000</t>
  </si>
  <si>
    <t>='[1. Data Master - ALL Mei 2025.xlsx]10. Buku Saku'!$Z327*1000</t>
  </si>
  <si>
    <t>='[1. Data Master - ALL Mei 2025.xlsx]10. Buku Saku'!$I251*1000</t>
  </si>
  <si>
    <t>=HLOOKUP($B$1;'E:\DPDS\Mei\Kertas Kerja\05. Mei 2025\Wajib\[1. ASURANSI WAJIB 2025 (U Mei 2025).xlsm]WAJIB'!$MK$1:$ZZ$28;$F13;0)</t>
  </si>
  <si>
    <t>=HLOOKUP($B$1;'E:\DPDS\Mei\Kertas Kerja\05. Mei 2025\BPJS\[04. Financial Highlight BPJS - Mei 2025.xlsm]Rekap All'!$DZ$5:$ED$39;$H13;0)*1000</t>
  </si>
  <si>
    <t>='[1. Data Master - ALL Mei 2025.xlsx]10. Buku Saku'!$C87*1000</t>
  </si>
  <si>
    <t>='[1. Data Master - ALL Mei 2025.xlsx]10. Buku Saku'!$I204*1000</t>
  </si>
  <si>
    <t>='[1. Data Master - ALL Mei 2025.xlsx]10. Buku Saku'!$I322*1000</t>
  </si>
  <si>
    <t>='[1. Data Master - ALL Mei 2025.xlsx]10. Buku Saku'!$R17*1000</t>
  </si>
  <si>
    <t>='[1. Data Master - ALL Mei 2025.xlsx]10. Buku Saku'!$Z251*1000</t>
  </si>
  <si>
    <t>='[1. Data Master - ALL Mei 2025.xlsx]10. Buku Saku'!$R93*1000</t>
  </si>
  <si>
    <t>='[1. Data Master - ALL Mei 2025.xlsx]10. Buku Saku'!$Z213*1000</t>
  </si>
  <si>
    <t>='[1. Data Master - ALL Mei 2025.xlsx]10. Buku Saku'!$Z328*1000</t>
  </si>
  <si>
    <t>='[1. Data Master - ALL Mei 2025.xlsx]10. Buku Saku'!$I252*1000</t>
  </si>
  <si>
    <t>=HLOOKUP($B$1;'E:\DPDS\Mei\Kertas Kerja\05. Mei 2025\Wajib\[1. ASURANSI WAJIB 2025 (U Mei 2025).xlsm]WAJIB'!$MK$1:$ZZ$28;$F14;0)</t>
  </si>
  <si>
    <t>=HLOOKUP($B$1;'E:\DPDS\Mei\Kertas Kerja\05. Mei 2025\BPJS\[04. Financial Highlight BPJS - Mei 2025.xlsm]Rekap All'!$DZ$5:$ED$39;$H14;0)*1000</t>
  </si>
  <si>
    <t>='[1. Data Master - ALL Mei 2025.xlsx]10. Buku Saku'!$C88*1000</t>
  </si>
  <si>
    <t>='[1. Data Master - ALL Mei 2025.xlsx]10. Buku Saku'!$I205*1000</t>
  </si>
  <si>
    <t>='[1. Data Master - ALL Mei 2025.xlsx]10. Buku Saku'!$I323*1000</t>
  </si>
  <si>
    <t>='[1. Data Master - ALL Mei 2025.xlsx]10. Buku Saku'!$R18*1000</t>
  </si>
  <si>
    <t>='[1. Data Master - ALL Mei 2025.xlsx]10. Buku Saku'!$Z252*1000</t>
  </si>
  <si>
    <t>='[1. Data Master - ALL Mei 2025.xlsx]10. Buku Saku'!$R94*1000</t>
  </si>
  <si>
    <t>='[1. Data Master - ALL Mei 2025.xlsx]10. Buku Saku'!$Z219*1000</t>
  </si>
  <si>
    <t>='[1. Data Master - ALL Mei 2025.xlsx]10. Buku Saku'!$Z329*1000</t>
  </si>
  <si>
    <t>='[1. Data Master - ALL Mei 2025.xlsx]10. Buku Saku'!$I253*1000</t>
  </si>
  <si>
    <t>=HLOOKUP($B$1;'E:\DPDS\Mei\Kertas Kerja\05. Mei 2025\Wajib\[1. ASURANSI WAJIB 2025 (U Mei 2025).xlsm]WAJIB'!$MK$1:$ZZ$28;$F15;0)</t>
  </si>
  <si>
    <t>=HLOOKUP($B$1;'E:\DPDS\Mei\Kertas Kerja\05. Mei 2025\BPJS\[04. Financial Highlight BPJS - Mei 2025.xlsm]Rekap All'!$DZ$5:$ED$39;$H15;0)*1000</t>
  </si>
  <si>
    <t>='[1. Data Master - ALL Mei 2025.xlsx]10. Buku Saku'!$C89*1000</t>
  </si>
  <si>
    <t>='[1. Data Master - ALL Mei 2025.xlsx]10. Buku Saku'!$I206*1000</t>
  </si>
  <si>
    <t>='[1. Data Master - ALL Mei 2025.xlsx]10. Buku Saku'!$I324*1000</t>
  </si>
  <si>
    <t>='[1. Data Master - ALL Mei 2025.xlsx]10. Buku Saku'!$R19*1000</t>
  </si>
  <si>
    <t>='[1. Data Master - ALL Mei 2025.xlsx]10. Buku Saku'!$Z253*1000</t>
  </si>
  <si>
    <t>='[1. Data Master - ALL Mei 2025.xlsx]10. Buku Saku'!$R100*1000</t>
  </si>
  <si>
    <t>='[1. Data Master - ALL Mei 2025.xlsx]10. Buku Saku'!$Z220*1000</t>
  </si>
  <si>
    <t>='[1. Data Master - ALL Mei 2025.xlsx]10. Buku Saku'!$Z330*1000</t>
  </si>
  <si>
    <t>='[1. Data Master - ALL Mei 2025.xlsx]10. Buku Saku'!$I254*1000</t>
  </si>
  <si>
    <t>=HLOOKUP($B$1;'E:\DPDS\Mei\Kertas Kerja\05. Mei 2025\Wajib\[1. ASURANSI WAJIB 2025 (U Mei 2025).xlsm]WAJIB'!$MK$1:$ZZ$28;$F16;0)</t>
  </si>
  <si>
    <t>=HLOOKUP($B$1;'E:\DPDS\Mei\Kertas Kerja\05. Mei 2025\BPJS\[04. Financial Highlight BPJS - Mei 2025.xlsm]Rekap All'!$DZ$5:$ED$39;$H16;0)*1000</t>
  </si>
  <si>
    <t>='[1. Data Master - ALL Mei 2025.xlsx]10. Buku Saku'!$C90*1000</t>
  </si>
  <si>
    <t>='[1. Data Master - ALL Mei 2025.xlsx]10. Buku Saku'!$I207*1000</t>
  </si>
  <si>
    <t>='[1. Data Master - ALL Mei 2025.xlsx]10. Buku Saku'!$I325*1000</t>
  </si>
  <si>
    <t>='[1. Data Master - ALL Mei 2025.xlsx]10. Buku Saku'!$R20*1000</t>
  </si>
  <si>
    <t>='[1. Data Master - ALL Mei 2025.xlsx]10. Buku Saku'!$Z254*1000</t>
  </si>
  <si>
    <t>='[1. Data Master - ALL Mei 2025.xlsx]10. Buku Saku'!$R101*1000</t>
  </si>
  <si>
    <t>=SUMPRODUCT('[1. Data Master - ALL Mei 2025.xlsx]10. Buku Saku'!$Z$222:$Z$224)*1000</t>
  </si>
  <si>
    <t>='[1. Data Master - ALL Mei 2025.xlsx]10. Buku Saku'!$Z336*1000</t>
  </si>
  <si>
    <t>='[1. Data Master - ALL Mei 2025.xlsx]10. Buku Saku'!$I255*1000</t>
  </si>
  <si>
    <t>=HLOOKUP($B$1;'E:\DPDS\Mei\Kertas Kerja\05. Mei 2025\Wajib\[1. ASURANSI WAJIB 2025 (U Mei 2025).xlsm]WAJIB'!$MK$1:$ZZ$28;$F17;0)</t>
  </si>
  <si>
    <t>=HLOOKUP($B$1;'E:\DPDS\Mei\Kertas Kerja\05. Mei 2025\BPJS\[04. Financial Highlight BPJS - Mei 2025.xlsm]Rekap All'!$DZ$5:$ED$39;$H17;0)*1000</t>
  </si>
  <si>
    <t>='[1. Data Master - ALL Mei 2025.xlsx]10. Buku Saku'!$C92*1000</t>
  </si>
  <si>
    <t>='[1. Data Master - ALL Mei 2025.xlsx]10. Buku Saku'!$I208*1000</t>
  </si>
  <si>
    <t>='[1. Data Master - ALL Mei 2025.xlsx]10. Buku Saku'!$I326*1000</t>
  </si>
  <si>
    <t>='[1. Data Master - ALL Mei 2025.xlsx]10. Buku Saku'!$R21*1000</t>
  </si>
  <si>
    <t>='[1. Data Master - ALL Mei 2025.xlsx]10. Buku Saku'!$Z255*1000</t>
  </si>
  <si>
    <t>='[1. Data Master - ALL Mei 2025.xlsx]10. Buku Saku'!$R96*1000</t>
  </si>
  <si>
    <t>='[1. Data Master - ALL Mei 2025.xlsx]10. Buku Saku'!$Z225*1000</t>
  </si>
  <si>
    <t>='[1. Data Master - ALL Mei 2025.xlsx]10. Buku Saku'!$Z337*1000</t>
  </si>
  <si>
    <t>='[1. Data Master - ALL Mei 2025.xlsx]10. Buku Saku'!$I256*1000</t>
  </si>
  <si>
    <t>=HLOOKUP($B$1;'E:\DPDS\Mei\Kertas Kerja\05. Mei 2025\Wajib\[1. ASURANSI WAJIB 2025 (U Mei 2025).xlsm]WAJIB'!$MK$1:$ZZ$28;$F18;0)</t>
  </si>
  <si>
    <t>=HLOOKUP($B$1;'E:\DPDS\Mei\Kertas Kerja\05. Mei 2025\BPJS\[04. Financial Highlight BPJS - Mei 2025.xlsm]Rekap All'!$DZ$5:$ED$39;$H18;0)*1000</t>
  </si>
  <si>
    <t>='[1. Data Master - ALL Mei 2025.xlsx]10. Buku Saku'!$C93*1000</t>
  </si>
  <si>
    <t>='[1. Data Master - ALL Mei 2025.xlsx]10. Buku Saku'!$I211*1000</t>
  </si>
  <si>
    <t>='[1. Data Master - ALL Mei 2025.xlsx]10. Buku Saku'!$I329*1000</t>
  </si>
  <si>
    <t>='[1. Data Master - ALL Mei 2025.xlsx]10. Buku Saku'!$R22*1000</t>
  </si>
  <si>
    <t>='[1. Data Master - ALL Mei 2025.xlsx]10. Buku Saku'!$Z256*1000</t>
  </si>
  <si>
    <t>='[1. Data Master - ALL Mei 2025.xlsx]10. Buku Saku'!$R106*1000</t>
  </si>
  <si>
    <t>='[1. Data Master - ALL Mei 2025.xlsx]10. Buku Saku'!$Z226*1000</t>
  </si>
  <si>
    <t>='[1. Data Master - ALL Mei 2025.xlsx]10. Buku Saku'!$Z338*1000</t>
  </si>
  <si>
    <t>='[1. Data Master - ALL Mei 2025.xlsx]10. Buku Saku'!$I257*1000</t>
  </si>
  <si>
    <t>=HLOOKUP($B$1;'E:\DPDS\Mei\Kertas Kerja\05. Mei 2025\Wajib\[1. ASURANSI WAJIB 2025 (U Mei 2025).xlsm]WAJIB'!$MK$1:$ZZ$28;$F19;0)</t>
  </si>
  <si>
    <t>=HLOOKUP($B$1;'E:\DPDS\Mei\Kertas Kerja\05. Mei 2025\BPJS\[04. Financial Highlight BPJS - Mei 2025.xlsm]Rekap All'!$DZ$5:$ED$39;$H19;0)*1000</t>
  </si>
  <si>
    <t>='[1. Data Master - ALL Mei 2025.xlsx]10. Buku Saku'!$C94*1000</t>
  </si>
  <si>
    <t>='[1. Data Master - ALL Mei 2025.xlsx]10. Buku Saku'!$I212*1000</t>
  </si>
  <si>
    <t>='[1. Data Master - ALL Mei 2025.xlsx]10. Buku Saku'!$I330*1000</t>
  </si>
  <si>
    <t>='[1. Data Master - ALL Mei 2025.xlsx]10. Buku Saku'!$R23*1000</t>
  </si>
  <si>
    <t>='[1. Data Master - ALL Mei 2025.xlsx]10. Buku Saku'!$Z257*1000</t>
  </si>
  <si>
    <t>='[1. Data Master - ALL Mei 2025.xlsx]10. Buku Saku'!$R107*1000</t>
  </si>
  <si>
    <t>='[1. Data Master - ALL Mei 2025.xlsx]10. Buku Saku'!$Z227*1000</t>
  </si>
  <si>
    <t>='[1. Data Master - ALL Mei 2025.xlsx]10. Buku Saku'!$Z342*1000</t>
  </si>
  <si>
    <t>='[1. Data Master - ALL Mei 2025.xlsx]10. Buku Saku'!$I258*1000</t>
  </si>
  <si>
    <t>=HLOOKUP($B$1;'E:\DPDS\Mei\Kertas Kerja\05. Mei 2025\Wajib\[1. ASURANSI WAJIB 2025 (U Mei 2025).xlsm]WAJIB'!$MK$1:$ZZ$28;$F20;0)</t>
  </si>
  <si>
    <t>=HLOOKUP($B$1;'E:\DPDS\Mei\Kertas Kerja\05. Mei 2025\BPJS\[04. Financial Highlight BPJS - Mei 2025.xlsm]Rekap All'!$DZ$5:$ED$39;$H20;0)*1000</t>
  </si>
  <si>
    <t>='[1. Data Master - ALL Mei 2025.xlsx]10. Buku Saku'!$C95*1000</t>
  </si>
  <si>
    <t>='[1. Data Master - ALL Mei 2025.xlsx]10. Buku Saku'!$I213*1000</t>
  </si>
  <si>
    <t>='[1. Data Master - ALL Mei 2025.xlsx]10. Buku Saku'!$I331*1000</t>
  </si>
  <si>
    <t>='[1. Data Master - ALL Mei 2025.xlsx]10. Buku Saku'!$R24*1000</t>
  </si>
  <si>
    <t>='[1. Data Master - ALL Mei 2025.xlsx]10. Buku Saku'!$Z258*1000</t>
  </si>
  <si>
    <t>='[1. Data Master - ALL Mei 2025.xlsx]10. Buku Saku'!$R108*1000</t>
  </si>
  <si>
    <t>='[1. Data Master - ALL Mei 2025.xlsx]10. Buku Saku'!$Z228*1000</t>
  </si>
  <si>
    <t>='[1. Data Master - ALL Mei 2025.xlsx]10. Buku Saku'!$Z343*1000</t>
  </si>
  <si>
    <t>='[1. Data Master - ALL Mei 2025.xlsx]10. Buku Saku'!$I259*1000</t>
  </si>
  <si>
    <t>=HLOOKUP($B$1;'E:\DPDS\Mei\Kertas Kerja\05. Mei 2025\Wajib\[1. ASURANSI WAJIB 2025 (U Mei 2025).xlsm]WAJIB'!$MK$1:$ZZ$28;$F21;0)</t>
  </si>
  <si>
    <t>=HLOOKUP($B$1;'E:\DPDS\Mei\Kertas Kerja\05. Mei 2025\BPJS\[04. Financial Highlight BPJS - Mei 2025.xlsm]Rekap All'!$DZ$5:$ED$39;$H21;0)*1000</t>
  </si>
  <si>
    <t>='[1. Data Master - ALL Mei 2025.xlsx]10. Buku Saku'!$C96*1000</t>
  </si>
  <si>
    <t>='[1. Data Master - ALL Mei 2025.xlsx]10. Buku Saku'!$I214*1000</t>
  </si>
  <si>
    <t>='[1. Data Master - ALL Mei 2025.xlsx]10. Buku Saku'!$I332*1000</t>
  </si>
  <si>
    <t>='[1. Data Master - ALL Mei 2025.xlsx]10. Buku Saku'!$R25*1000</t>
  </si>
  <si>
    <t>='[1. Data Master - ALL Mei 2025.xlsx]10. Buku Saku'!$Z259*1000</t>
  </si>
  <si>
    <t>='[1. Data Master - ALL Mei 2025.xlsx]10. Buku Saku'!$R109*1000</t>
  </si>
  <si>
    <t>='[1. Data Master - ALL Mei 2025.xlsx]10. Buku Saku'!$Z229*1000</t>
  </si>
  <si>
    <t>='[1. Data Master - ALL Mei 2025.xlsx]10. Buku Saku'!$Z344*1000</t>
  </si>
  <si>
    <t>='[1. Data Master - ALL Mei 2025.xlsx]10. Buku Saku'!$I260*1000</t>
  </si>
  <si>
    <t>=HLOOKUP($B$1;'E:\DPDS\Mei\Kertas Kerja\05. Mei 2025\Wajib\[1. ASURANSI WAJIB 2025 (U Mei 2025).xlsm]WAJIB'!$MK$1:$ZZ$28;$F22;0)</t>
  </si>
  <si>
    <t>=HLOOKUP($B$1;'E:\DPDS\Mei\Kertas Kerja\05. Mei 2025\BPJS\[04. Financial Highlight BPJS - Mei 2025.xlsm]Rekap All'!$DZ$5:$ED$39;$H22;0)*1000</t>
  </si>
  <si>
    <t>='[1. Data Master - ALL Mei 2025.xlsx]10. Buku Saku'!$C97*1000</t>
  </si>
  <si>
    <t>='[1. Data Master - ALL Mei 2025.xlsx]10. Buku Saku'!$I215*1000</t>
  </si>
  <si>
    <t>='[1. Data Master - ALL Mei 2025.xlsx]10. Buku Saku'!$I333*1000</t>
  </si>
  <si>
    <t>='[1. Data Master - ALL Mei 2025.xlsx]10. Buku Saku'!$R26*1000</t>
  </si>
  <si>
    <t>='[1. Data Master - ALL Mei 2025.xlsx]10. Buku Saku'!$Z260*1000</t>
  </si>
  <si>
    <t>='[1. Data Master - ALL Mei 2025.xlsx]10. Buku Saku'!$R110*1000</t>
  </si>
  <si>
    <t>='[1. Data Master - ALL Mei 2025.xlsx]10. Buku Saku'!$Z230*1000</t>
  </si>
  <si>
    <t>='[1. Data Master - ALL Mei 2025.xlsx]10. Buku Saku'!$Z345*1000</t>
  </si>
  <si>
    <t>='[1. Data Master - ALL Mei 2025.xlsx]10. Buku Saku'!$I261*1000</t>
  </si>
  <si>
    <t>=HLOOKUP($B$1;'E:\DPDS\Mei\Kertas Kerja\05. Mei 2025\BPJS\[04. Financial Highlight BPJS - Mei 2025.xlsm]Rekap All'!$DZ$5:$ED$39;$H23;0)*1000</t>
  </si>
  <si>
    <t>='[1. Data Master - ALL Mei 2025.xlsx]10. Buku Saku'!$C99*1000</t>
  </si>
  <si>
    <t>='[1. Data Master - ALL Mei 2025.xlsx]10. Buku Saku'!$I216*1000</t>
  </si>
  <si>
    <t>='[1. Data Master - ALL Mei 2025.xlsx]10. Buku Saku'!$I334*1000</t>
  </si>
  <si>
    <t>='[1. Data Master - ALL Mei 2025.xlsx]10. Buku Saku'!$R27*1000</t>
  </si>
  <si>
    <t>='[1. Data Master - ALL Mei 2025.xlsx]10. Buku Saku'!$Z261*1000</t>
  </si>
  <si>
    <t>='[1. Data Master - ALL Mei 2025.xlsx]10. Buku Saku'!$R111*1000</t>
  </si>
  <si>
    <t>='[1. Data Master - ALL Mei 2025.xlsx]10. Buku Saku'!$Z231*1000</t>
  </si>
  <si>
    <t>='[1. Data Master - ALL Mei 2025.xlsx]10. Buku Saku'!$Z346*1000</t>
  </si>
  <si>
    <t>='[1. Data Master - ALL Mei 2025.xlsx]10. Buku Saku'!$I262*1000</t>
  </si>
  <si>
    <t>='[1. Data Master - ALL Mei 2025.xlsx]10. Buku Saku'!$C101*1000</t>
  </si>
  <si>
    <t>='[1. Data Master - ALL Mei 2025.xlsx]10. Buku Saku'!$I217*1000</t>
  </si>
  <si>
    <t>='[1. Data Master - ALL Mei 2025.xlsx]10. Buku Saku'!$I335*1000</t>
  </si>
  <si>
    <t>='[1. Data Master - ALL Mei 2025.xlsx]10. Buku Saku'!$R28*1000</t>
  </si>
  <si>
    <t>='[1. Data Master - ALL Mei 2025.xlsx]10. Buku Saku'!$Z262*1000</t>
  </si>
  <si>
    <t>='[1. Data Master - ALL Mei 2025.xlsx]10. Buku Saku'!$R112*1000</t>
  </si>
  <si>
    <t>='[1. Data Master - ALL Mei 2025.xlsx]10. Buku Saku'!$Z232*1000</t>
  </si>
  <si>
    <t>='[1. Data Master - ALL Mei 2025.xlsx]10. Buku Saku'!$Z347*1000</t>
  </si>
  <si>
    <t>='[1. Data Master - ALL Mei 2025.xlsx]10. Buku Saku'!$I264*1000</t>
  </si>
  <si>
    <t>='[1. Data Master - ALL Mei 2025.xlsx]10. Buku Saku'!$C102*1000</t>
  </si>
  <si>
    <t>='[1. Data Master - ALL Mei 2025.xlsx]10. Buku Saku'!$I218*1000</t>
  </si>
  <si>
    <t>='[1. Data Master - ALL Mei 2025.xlsx]10. Buku Saku'!$I336*1000</t>
  </si>
  <si>
    <t>='[1. Data Master - ALL Mei 2025.xlsx]10. Buku Saku'!$R30*1000</t>
  </si>
  <si>
    <t>='[1. Data Master - ALL Mei 2025.xlsx]10. Buku Saku'!$Z264*1000</t>
  </si>
  <si>
    <t>='[1. Data Master - ALL Mei 2025.xlsx]10. Buku Saku'!$R113*1000</t>
  </si>
  <si>
    <t>='[1. Data Master - ALL Mei 2025.xlsx]10. Buku Saku'!$Z233*1000</t>
  </si>
  <si>
    <t>='[1. Data Master - ALL Mei 2025.xlsx]10. Buku Saku'!$Z348*1000</t>
  </si>
  <si>
    <t>='[1. Data Master - ALL Mei 2025.xlsx]10. Buku Saku'!$I265*1000</t>
  </si>
  <si>
    <t>='[1. Data Master - ALL Mei 2025.xlsx]10. Buku Saku'!$C103*1000</t>
  </si>
  <si>
    <t>='[1. Data Master - ALL Mei 2025.xlsx]10. Buku Saku'!$I220*1000</t>
  </si>
  <si>
    <t>='[1. Data Master - ALL Mei 2025.xlsx]10. Buku Saku'!$I338*1000</t>
  </si>
  <si>
    <t>='[1. Data Master - ALL Mei 2025.xlsx]10. Buku Saku'!$R31*1000</t>
  </si>
  <si>
    <t>='[1. Data Master - ALL Mei 2025.xlsx]10. Buku Saku'!$Z265*1000</t>
  </si>
  <si>
    <t>='[1. Data Master - ALL Mei 2025.xlsx]10. Buku Saku'!$R114*1000</t>
  </si>
  <si>
    <t>='[1. Data Master - ALL Mei 2025.xlsx]10. Buku Saku'!$Z234*1000</t>
  </si>
  <si>
    <t>='[1. Data Master - ALL Mei 2025.xlsx]10. Buku Saku'!$Z349*1000</t>
  </si>
  <si>
    <t>='[1. Data Master - ALL Mei 2025.xlsx]10. Buku Saku'!$I266*1000</t>
  </si>
  <si>
    <t>='[1. Data Master - ALL Mei 2025.xlsx]10. Buku Saku'!$C104*1000</t>
  </si>
  <si>
    <t>='[1. Data Master - ALL Mei 2025.xlsx]10. Buku Saku'!$I222*1000</t>
  </si>
  <si>
    <t>='[1. Data Master - ALL Mei 2025.xlsx]10. Buku Saku'!$I340*1000</t>
  </si>
  <si>
    <t>='[1. Data Master - ALL Mei 2025.xlsx]10. Buku Saku'!$R33*1000</t>
  </si>
  <si>
    <t>='[1. Data Master - ALL Mei 2025.xlsx]10. Buku Saku'!$Z267*1000</t>
  </si>
  <si>
    <t>='[1. Data Master - ALL Mei 2025.xlsx]10. Buku Saku'!$R115*1000</t>
  </si>
  <si>
    <t>='[1. Data Master - ALL Mei 2025.xlsx]10. Buku Saku'!$Z235*1000</t>
  </si>
  <si>
    <t>='[1. Data Master - ALL Mei 2025.xlsx]10. Buku Saku'!$Z350*1000</t>
  </si>
  <si>
    <t>='[1. Data Master - ALL Mei 2025.xlsx]10. Buku Saku'!$I267*1000</t>
  </si>
  <si>
    <t>='[1. Data Master - ALL Mei 2025.xlsx]10. Buku Saku'!$C105*1000</t>
  </si>
  <si>
    <t>='[1. Data Master - ALL Mei 2025.xlsx]10. Buku Saku'!$I223*1000</t>
  </si>
  <si>
    <t>='[1. Data Master - ALL Mei 2025.xlsx]10. Buku Saku'!$I341*1000</t>
  </si>
  <si>
    <t>='[1. Data Master - ALL Mei 2025.xlsx]10. Buku Saku'!$R38*1000</t>
  </si>
  <si>
    <t>='[1. Data Master - ALL Mei 2025.xlsx]10. Buku Saku'!$Z272*1000</t>
  </si>
  <si>
    <t>='[1. Data Master - ALL Mei 2025.xlsx]10. Buku Saku'!$R116*1000</t>
  </si>
  <si>
    <t>='[1. Data Master - ALL Mei 2025.xlsx]10. Buku Saku'!$Z351*1000</t>
  </si>
  <si>
    <t>='[1. Data Master - ALL Mei 2025.xlsx]10. Buku Saku'!$I268*1000</t>
  </si>
  <si>
    <t>='[1. Data Master - ALL Mei 2025.xlsx]10. Buku Saku'!$C106*1000</t>
  </si>
  <si>
    <t>='[1. Data Master - ALL Mei 2025.xlsx]10. Buku Saku'!$I224*1000</t>
  </si>
  <si>
    <t>='[1. Data Master - ALL Mei 2025.xlsx]10. Buku Saku'!$I342*1000</t>
  </si>
  <si>
    <t>='[1. Data Master - ALL Mei 2025.xlsx]10. Buku Saku'!$R39*1000</t>
  </si>
  <si>
    <t>='[1. Data Master - ALL Mei 2025.xlsx]10. Buku Saku'!$Z273*1000</t>
  </si>
  <si>
    <t>='[1. Data Master - ALL Mei 2025.xlsx]10. Buku Saku'!$R117*1000</t>
  </si>
  <si>
    <t>='[1. Data Master - ALL Mei 2025.xlsx]10. Buku Saku'!$Z352*1000</t>
  </si>
  <si>
    <t>='[1. Data Master - ALL Mei 2025.xlsx]10. Buku Saku'!$I269*1000</t>
  </si>
  <si>
    <t>='[1. Data Master - ALL Mei 2025.xlsx]10. Buku Saku'!$C107*1000</t>
  </si>
  <si>
    <t>='[1. Data Master - ALL Mei 2025.xlsx]10. Buku Saku'!$I225*1000</t>
  </si>
  <si>
    <t>='[1. Data Master - ALL Mei 2025.xlsx]10. Buku Saku'!$I343*1000</t>
  </si>
  <si>
    <t>='[1. Data Master - ALL Mei 2025.xlsx]10. Buku Saku'!$R41*1000</t>
  </si>
  <si>
    <t>='[1. Data Master - ALL Mei 2025.xlsx]10. Buku Saku'!$Z275*1000</t>
  </si>
  <si>
    <t>='[1. Data Master - ALL Mei 2025.xlsx]10. Buku Saku'!$I270*1000</t>
  </si>
  <si>
    <t>='[1. Data Master - ALL Mei 2025.xlsx]10. Buku Saku'!$C108*1000</t>
  </si>
  <si>
    <t>='[1. Data Master - ALL Mei 2025.xlsx]10. Buku Saku'!$I226*1000</t>
  </si>
  <si>
    <t>='[1. Data Master - ALL Mei 2025.xlsx]10. Buku Saku'!$I344*1000</t>
  </si>
  <si>
    <t>='[1. Data Master - ALL Mei 2025.xlsx]10. Buku Saku'!$R42*1000</t>
  </si>
  <si>
    <t>='[1. Data Master - ALL Mei 2025.xlsx]10. Buku Saku'!$Z276*1000</t>
  </si>
  <si>
    <t>='[1. Data Master - ALL Mei 2025.xlsx]10. Buku Saku'!$I271*1000</t>
  </si>
  <si>
    <t>='[1. Data Master - ALL Mei 2025.xlsx]10. Buku Saku'!$C109*1000</t>
  </si>
  <si>
    <t>='[1. Data Master - ALL Mei 2025.xlsx]10. Buku Saku'!$I227*1000</t>
  </si>
  <si>
    <t>='[1. Data Master - ALL Mei 2025.xlsx]10. Buku Saku'!$I345*1000</t>
  </si>
  <si>
    <t>='[1. Data Master - ALL Mei 2025.xlsx]10. Buku Saku'!$R43*1000</t>
  </si>
  <si>
    <t>='[1. Data Master - ALL Mei 2025.xlsx]10. Buku Saku'!$Z277*1000</t>
  </si>
  <si>
    <t>='[1. Data Master - ALL Mei 2025.xlsx]10. Buku Saku'!$I272*1000</t>
  </si>
  <si>
    <t>='[1. Data Master - ALL Mei 2025.xlsx]10. Buku Saku'!$C110*1000</t>
  </si>
  <si>
    <t>='[1. Data Master - ALL Mei 2025.xlsx]10. Buku Saku'!$I228*1000</t>
  </si>
  <si>
    <t>='[1. Data Master - ALL Mei 2025.xlsx]10. Buku Saku'!$I346*1000</t>
  </si>
  <si>
    <t>='[1. Data Master - ALL Mei 2025.xlsx]10. Buku Saku'!$R47*1000</t>
  </si>
  <si>
    <t>='[1. Data Master - ALL Mei 2025.xlsx]10. Buku Saku'!$Z281*1000</t>
  </si>
  <si>
    <t>='[1. Data Master - ALL Mei 2025.xlsx]10. Buku Saku'!$I273*1000</t>
  </si>
  <si>
    <t>='[1. Data Master - ALL Mei 2025.xlsx]10. Buku Saku'!$C111*1000</t>
  </si>
  <si>
    <t>='[1. Data Master - ALL Mei 2025.xlsx]10. Buku Saku'!$I229*1000</t>
  </si>
  <si>
    <t>='[1. Data Master - ALL Mei 2025.xlsx]10. Buku Saku'!$I347*1000</t>
  </si>
  <si>
    <t>='[1. Data Master - ALL Mei 2025.xlsx]10. Buku Saku'!$R52*1000</t>
  </si>
  <si>
    <t>='[1. Data Master - ALL Mei 2025.xlsx]10. Buku Saku'!$Z286*1000</t>
  </si>
  <si>
    <t>='[1. Data Master - ALL Mei 2025.xlsx]10. Buku Saku'!$I274*1000</t>
  </si>
  <si>
    <t>='[1. Data Master - ALL Mei 2025.xlsx]10. Buku Saku'!$C112*1000</t>
  </si>
  <si>
    <t>='[1. Data Master - ALL Mei 2025.xlsx]10. Buku Saku'!$I230*1000</t>
  </si>
  <si>
    <t>='[1. Data Master - ALL Mei 2025.xlsx]10. Buku Saku'!$I348*1000</t>
  </si>
  <si>
    <t>='[1. Data Master - ALL Mei 2025.xlsx]10. Buku Saku'!$R53*1000</t>
  </si>
  <si>
    <t>='[1. Data Master - ALL Mei 2025.xlsx]10. Buku Saku'!$Z287*1000</t>
  </si>
  <si>
    <t>='[1. Data Master - ALL Mei 2025.xlsx]10. Buku Saku'!$I275*1000</t>
  </si>
  <si>
    <t>='[1. Data Master - ALL Mei 2025.xlsx]10. Buku Saku'!$C113*1000</t>
  </si>
  <si>
    <t>='[1. Data Master - ALL Mei 2025.xlsx]10. Buku Saku'!$I231*1000</t>
  </si>
  <si>
    <t>='[1. Data Master - ALL Mei 2025.xlsx]10. Buku Saku'!$I349*1000</t>
  </si>
  <si>
    <t>='[1. Data Master - ALL Mei 2025.xlsx]10. Buku Saku'!$R54*1000</t>
  </si>
  <si>
    <t>='[1. Data Master - ALL Mei 2025.xlsx]10. Buku Saku'!$Z288*1000</t>
  </si>
  <si>
    <t>='[1. Data Master - ALL Mei 2025.xlsx]10. Buku Saku'!$I276*1000</t>
  </si>
  <si>
    <t>='[1. Data Master - ALL Mei 2025.xlsx]10. Buku Saku'!$C114*1000</t>
  </si>
  <si>
    <t>='[1. Data Master - ALL Mei 2025.xlsx]10. Buku Saku'!$I232*1000</t>
  </si>
  <si>
    <t>='[1. Data Master - ALL Mei 2025.xlsx]10. Buku Saku'!$I350*1000</t>
  </si>
  <si>
    <t>='[1. Data Master - ALL Mei 2025.xlsx]10. Buku Saku'!$R56*1000</t>
  </si>
  <si>
    <t>='[1. Data Master - ALL Mei 2025.xlsx]10. Buku Saku'!$Z290*1000</t>
  </si>
  <si>
    <t>='[1. Data Master - ALL Mei 2025.xlsx]10. Buku Saku'!$I277*1000</t>
  </si>
  <si>
    <t>='[1. Data Master - ALL Mei 2025.xlsx]10. Buku Saku'!$I233*1000</t>
  </si>
  <si>
    <t>='[1. Data Master - ALL Mei 2025.xlsx]10. Buku Saku'!$I351*1000</t>
  </si>
  <si>
    <t>='[1. Data Master - ALL Mei 2025.xlsx]10. Buku Saku'!$R57*1000</t>
  </si>
  <si>
    <t>='[1. Data Master - ALL Mei 2025.xlsx]10. Buku Saku'!$Z291*1000</t>
  </si>
  <si>
    <t>='[1. Data Master - ALL Mei 2025.xlsx]10. Buku Saku'!$I281*1000</t>
  </si>
  <si>
    <t>='[1. Data Master - ALL Mei 2025.xlsx]10. Buku Saku'!$I234*1000</t>
  </si>
  <si>
    <t>='[1. Data Master - ALL Mei 2025.xlsx]10. Buku Saku'!$I352*1000</t>
  </si>
  <si>
    <t>='[1. Data Master - ALL Mei 2025.xlsx]10. Buku Saku'!$R58*1000</t>
  </si>
  <si>
    <t>='[1. Data Master - ALL Mei 2025.xlsx]10. Buku Saku'!$Z292*1000</t>
  </si>
  <si>
    <t>='[1. Data Master - ALL Mei 2025.xlsx]10. Buku Saku'!$I282*1000</t>
  </si>
  <si>
    <t>='[1. Data Master - ALL Mei 2025.xlsx]10. Buku Saku'!$R59*1000</t>
  </si>
  <si>
    <t>='[1. Data Master - ALL Mei 2025.xlsx]10. Buku Saku'!$Z293*1000</t>
  </si>
  <si>
    <t>='[1. Data Master - ALL Mei 2025.xlsx]10. Buku Saku'!$I283*1000</t>
  </si>
  <si>
    <t>='[1. Data Master - ALL Mei 2025.xlsx]10. Buku Saku'!$R60*1000</t>
  </si>
  <si>
    <t>='[1. Data Master - ALL Mei 2025.xlsx]10. Buku Saku'!$Z294*1000</t>
  </si>
  <si>
    <t>='[1. Data Master - ALL Mei 2025.xlsx]10. Buku Saku'!$I284*1000</t>
  </si>
  <si>
    <t>='[1. Data Master - ALL Mei 2025.xlsx]10. Buku Saku'!$R61*1000</t>
  </si>
  <si>
    <t>='[1. Data Master - ALL Mei 2025.xlsx]10. Buku Saku'!$Z295*1000</t>
  </si>
  <si>
    <t>='[1. Data Master - ALL Mei 2025.xlsx]10. Buku Saku'!$I285*1000</t>
  </si>
  <si>
    <t>='[1. Data Master - ALL Mei 2025.xlsx]10. Buku Saku'!$R62*1000</t>
  </si>
  <si>
    <t>='[1. Data Master - ALL Mei 2025.xlsx]10. Buku Saku'!$Z296*1000</t>
  </si>
  <si>
    <t>='[1. Data Master - ALL Mei 2025.xlsx]10. Buku Saku'!$I286*1000</t>
  </si>
  <si>
    <t>='[1. Data Master - ALL Mei 2025.xlsx]10. Buku Saku'!$R63*1000</t>
  </si>
  <si>
    <t>='[1. Data Master - ALL Mei 2025.xlsx]10. Buku Saku'!$Z297*1000</t>
  </si>
  <si>
    <t>='[1. Data Master - ALL Mei 2025.xlsx]10. Buku Saku'!$I287*1000</t>
  </si>
  <si>
    <t>='[1. Data Master - ALL Mei 2025.xlsx]10. Buku Saku'!$R64*1000</t>
  </si>
  <si>
    <t>='[1. Data Master - ALL Mei 2025.xlsx]10. Buku Saku'!$Z298*1000</t>
  </si>
  <si>
    <t>='[1. Data Master - ALL Mei 2025.xlsx]10. Buku Saku'!$I288*1000</t>
  </si>
  <si>
    <t>='[1. Data Master - ALL Mei 2025.xlsx]10. Buku Saku'!$R66*1000</t>
  </si>
  <si>
    <t>='[1. Data Master - ALL Mei 2025.xlsx]10. Buku Saku'!$Z300*1000</t>
  </si>
  <si>
    <t>='[1. Data Master - ALL Mei 2025.xlsx]10. Buku Saku'!$I290*1000</t>
  </si>
  <si>
    <t>='[1. Data Master - ALL Mei 2025.xlsx]10. Buku Saku'!$R67*1000</t>
  </si>
  <si>
    <t>='[1. Data Master - ALL Mei 2025.xlsx]10. Buku Saku'!$Z301*1000</t>
  </si>
  <si>
    <t>='[1. Data Master - ALL Mei 2025.xlsx]10. Buku Saku'!$I291*1000</t>
  </si>
  <si>
    <t>='[1. Data Master - ALL Mei 2025.xlsx]10. Buku Saku'!$R68*1000</t>
  </si>
  <si>
    <t>='[1. Data Master - ALL Mei 2025.xlsx]10. Buku Saku'!$Z302*1000</t>
  </si>
  <si>
    <t>='[1. Data Master - ALL Mei 2025.xlsx]10. Buku Saku'!$I292*1000</t>
  </si>
  <si>
    <t>='[1. Data Master - ALL Mei 2025.xlsx]10. Buku Saku'!$R69*1000</t>
  </si>
  <si>
    <t>='[1. Data Master - ALL Mei 2025.xlsx]10. Buku Saku'!$Z303*1000</t>
  </si>
  <si>
    <t>='[1. Data Master - ALL Mei 2025.xlsx]10. Buku Saku'!$I293*1000</t>
  </si>
  <si>
    <t>='[1. Data Master - ALL Mei 2025.xlsx]10. Buku Saku'!$R70*1000</t>
  </si>
  <si>
    <t>='[1. Data Master - ALL Mei 2025.xlsx]10. Buku Saku'!$Z304*1000</t>
  </si>
  <si>
    <t>='[1. Data Master - ALL Mei 2025.xlsx]10. Buku Saku'!$I294*1000</t>
  </si>
  <si>
    <t>='[1. Data Master - ALL Mei 2025.xlsx]10. Buku Saku'!$R71*1000</t>
  </si>
  <si>
    <t>='[1. Data Master - ALL Mei 2025.xlsx]10. Buku Saku'!$Z305*1000</t>
  </si>
  <si>
    <t>='[1. Data Master - ALL Mei 2025.xlsx]10. Buku Saku'!$I295*1000</t>
  </si>
  <si>
    <t>='[1. Data Master - ALL Mei 2025.xlsx]10. Buku Saku'!$R74*1000</t>
  </si>
  <si>
    <t>='[1. Data Master - ALL Mei 2025.xlsx]10. Buku Saku'!$Z308*1000</t>
  </si>
  <si>
    <t>='[1. Data Master - ALL Mei 2025.xlsx]10. Buku Saku'!$I296*1000</t>
  </si>
  <si>
    <t>='[1. Data Master - ALL Mei 2025.xlsx]10. Buku Saku'!$R75*1000</t>
  </si>
  <si>
    <t>='[1. Data Master - ALL Mei 2025.xlsx]10. Buku Saku'!$Z309*1000</t>
  </si>
  <si>
    <t>='[1. Data Master - ALL Mei 2025.xlsx]10. Buku Saku'!$I298*1000</t>
  </si>
  <si>
    <t>='[1. Data Master - ALL Mei 2025.xlsx]10. Buku Saku'!$I299*1000</t>
  </si>
  <si>
    <t>='[1. Data Master - ALL Mei 2025.xlsx]10. Buku Saku'!$I300*1000</t>
  </si>
  <si>
    <t>='[1. Data Master - ALL Mei 2025.xlsx]10. Buku Saku'!$I301*1000</t>
  </si>
  <si>
    <t>='[1. Data Master - ALL Mei 2025.xlsx]10. Buku Saku'!$I304*1000</t>
  </si>
  <si>
    <t>='[1. Data Master - ALL Mei 2025.xlsx]10. Buku Saku'!$I305*1000</t>
  </si>
  <si>
    <r>
      <t xml:space="preserve">Mei/
</t>
    </r>
    <r>
      <rPr>
        <b/>
        <i/>
        <sz val="12"/>
        <rFont val="Calibri"/>
        <family val="2"/>
      </rPr>
      <t>May</t>
    </r>
  </si>
  <si>
    <r>
      <t xml:space="preserve">Juni/ 
</t>
    </r>
    <r>
      <rPr>
        <b/>
        <i/>
        <sz val="12"/>
        <rFont val="Calibri"/>
        <family val="2"/>
      </rPr>
      <t>June</t>
    </r>
  </si>
  <si>
    <t>Penyangkalan:</t>
  </si>
  <si>
    <r>
      <t xml:space="preserve">Juni/
</t>
    </r>
    <r>
      <rPr>
        <b/>
        <i/>
        <sz val="12"/>
        <rFont val="Calibri"/>
        <family val="2"/>
      </rPr>
      <t>June</t>
    </r>
  </si>
  <si>
    <r>
      <t xml:space="preserve">Juli/ 
</t>
    </r>
    <r>
      <rPr>
        <b/>
        <i/>
        <sz val="12"/>
        <rFont val="Calibri"/>
        <family val="2"/>
      </rPr>
      <t>July</t>
    </r>
  </si>
  <si>
    <t>Jakarta,   Juli 2025</t>
  </si>
  <si>
    <t>Jakarta,   July 2025</t>
  </si>
  <si>
    <r>
      <t xml:space="preserve">Juli/
</t>
    </r>
    <r>
      <rPr>
        <b/>
        <i/>
        <sz val="12"/>
        <rFont val="Calibri"/>
        <family val="2"/>
      </rPr>
      <t>July</t>
    </r>
  </si>
  <si>
    <t>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</si>
</sst>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0">
    <numFmt numFmtId="6" formatCode="&quot;Rp&quot;#,##0;[Red]\-&quot;Rp&quot;#,##0"/>
    <numFmt numFmtId="7" formatCode="&quot;Rp&quot;#,##0.00;\-&quot;Rp&quot;#,##0.00"/>
    <numFmt numFmtId="8" formatCode="&quot;Rp&quot;#,##0.00;[Red]\-&quot;Rp&quot;#,##0.00"/>
    <numFmt numFmtId="42" formatCode="_-&quot;Rp&quot;* #,##0_-;\-&quot;Rp&quot;* #,##0_-;_-&quot;Rp&quot;* &quot;-&quot;_-;_-@_-"/>
    <numFmt numFmtId="41" formatCode="_-* #,##0_-;\-* #,##0_-;_-* &quot;-&quot;_-;_-@_-"/>
    <numFmt numFmtId="44" formatCode="_-&quot;Rp&quot;* #,##0.00_-;\-&quot;Rp&quot;* #,##0.00_-;_-&quot;Rp&quot;* &quot;-&quot;??_-;_-@_-"/>
    <numFmt numFmtId="43" formatCode="_-* #,##0.00_-;\-* #,##0.00_-;_-* &quot;-&quot;??_-;_-@_-"/>
    <numFmt numFmtId="164" formatCode="&quot;$&quot;#,##0_);[Red]\(&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quot;$&quot;#,##0;[Red]\-&quot;$&quot;#,##0"/>
    <numFmt numFmtId="171" formatCode="&quot;$&quot;#,##0.00;\-&quot;$&quot;#,##0.00"/>
    <numFmt numFmtId="172" formatCode="&quot;$&quot;#,##0.00;[Red]\-&quot;$&quot;#,##0.00"/>
    <numFmt numFmtId="173" formatCode="_-&quot;$&quot;* #,##0_-;\-&quot;$&quot;* #,##0_-;_-&quot;$&quot;* &quot;-&quot;_-;_-@_-"/>
    <numFmt numFmtId="174" formatCode="_-&quot;$&quot;* #,##0.00_-;\-&quot;$&quot;* #,##0.00_-;_-&quot;$&quot;* &quot;-&quot;??_-;_-@_-"/>
    <numFmt numFmtId="175" formatCode="&quot;£&quot;#,##0;[Red]\-&quot;£&quot;#,##0"/>
    <numFmt numFmtId="176" formatCode="&quot;£&quot;#,##0.00;\-&quot;£&quot;#,##0.00"/>
    <numFmt numFmtId="177" formatCode="&quot;£&quot;#,##0.00;[Red]\-&quot;£&quot;#,##0.00"/>
    <numFmt numFmtId="178" formatCode="_-&quot;£&quot;* #,##0_-;\-&quot;£&quot;* #,##0_-;_-&quot;£&quot;* &quot;-&quot;_-;_-@_-"/>
    <numFmt numFmtId="179" formatCode="_-&quot;£&quot;* #,##0.00_-;\-&quot;£&quot;* #,##0.00_-;_-&quot;£&quot;* &quot;-&quot;??_-;_-@_-"/>
    <numFmt numFmtId="180" formatCode="&quot;Rp&quot;#,##0_);[Red]\(&quot;Rp&quot;#,##0\)"/>
    <numFmt numFmtId="181" formatCode="&quot;Rp&quot;#,##0.00_);\(&quot;Rp&quot;#,##0.00\)"/>
    <numFmt numFmtId="182" formatCode="&quot;Rp&quot;#,##0.00_);[Red]\(&quot;Rp&quot;#,##0.00\)"/>
    <numFmt numFmtId="183" formatCode="_(&quot;Rp&quot;* #,##0_);_(&quot;Rp&quot;* \(#,##0\);_(&quot;Rp&quot;* &quot;-&quot;_);_(@_)"/>
    <numFmt numFmtId="184" formatCode="_(&quot;Rp&quot;* #,##0.00_);_(&quot;Rp&quot;* \(#,##0.00\);_(&quot;Rp&quot;* &quot;-&quot;??_);_(@_)"/>
    <numFmt numFmtId="185" formatCode="mmm\ yyyy"/>
    <numFmt numFmtId="186" formatCode="0.00\ ;\(0.00\)"/>
    <numFmt numFmtId="187" formatCode="#,##0;[Red]\(#,##0\)"/>
    <numFmt numFmtId="188" formatCode="###\ ###\ ####"/>
    <numFmt numFmtId="189" formatCode="_([$€-2]* #,##0.00_);_([$€-2]* \(#,##0.00\);_([$€-2]* &quot;-&quot;??_)"/>
    <numFmt numFmtId="190" formatCode="0.00_)"/>
    <numFmt numFmtId="191" formatCode="#,##0.00;\(#,##0\)"/>
    <numFmt numFmtId="192" formatCode="##,###,##0.00"/>
    <numFmt numFmtId="193" formatCode="_-&quot;\&quot;* #,##0_-;\-&quot;\&quot;* #,##0_-;_-&quot;\&quot;* &quot;-&quot;_-;_-@_-"/>
    <numFmt numFmtId="194" formatCode="[$-10409]dd\ mmm\ yyyy"/>
    <numFmt numFmtId="195" formatCode="[$-421]mmm\ yyyy;@"/>
    <numFmt numFmtId="196" formatCode="0.0%"/>
    <numFmt numFmtId="197" formatCode="_(* #,##0.0_);_(* \(#,##0.0\);_(* &quot;-&quot;??_);_(@_)"/>
    <numFmt numFmtId="198" formatCode="_(* #,##0_);_(* \(#,##0\);_(* &quot;-&quot;??_);_(@_)"/>
    <numFmt numFmtId="199" formatCode="_(* #,##0.000_);_(* \(#,##0.000\);_(* &quot;-&quot;??_);_(@_)"/>
    <numFmt numFmtId="200" formatCode="#,##0.00\ &quot;F&quot;;[Red]\-#,##0.00\ &quot;F&quot;"/>
    <numFmt numFmtId="201" formatCode="0;[Red]0"/>
    <numFmt numFmtId="202" formatCode="0.00_);[Red]\(0.00\)"/>
    <numFmt numFmtId="203" formatCode="0.00_);\(0.00\)"/>
    <numFmt numFmtId="204" formatCode="0.00;[Red]0.00"/>
    <numFmt numFmtId="205" formatCode="0.0_);\(0.0\)"/>
    <numFmt numFmtId="206" formatCode="_(* #,##0,_);[Red]_(* \(#,##0,\);_(* &quot;&quot;&quot;&quot;&quot;&quot;&quot;&quot;\ \-\ &quot;&quot;&quot;&quot;&quot;&quot;&quot;&quot;_);_(@_)"/>
    <numFmt numFmtId="207" formatCode="#,##0.0000000"/>
    <numFmt numFmtId="208" formatCode="0.0%\ ;[Red]\(0.0%\)\ ;&quot;-  &quot;"/>
    <numFmt numFmtId="209" formatCode="0.0000000"/>
    <numFmt numFmtId="210" formatCode="_(&quot;$&quot;* #,##0_);_(&quot;$&quot;* \(#,##0\);_(&quot;$&quot;* &quot;-&quot;??_);_(@_)"/>
    <numFmt numFmtId="211" formatCode="&quot;$&quot;\ #,##0_);\(&quot;$&quot;#,##0\)"/>
    <numFmt numFmtId="212" formatCode="#,##0.000_);[Red]\(#,##0.000\)"/>
    <numFmt numFmtId="213" formatCode="&quot;          &quot;@"/>
    <numFmt numFmtId="214" formatCode="0%_);[Red]\(0%\)"/>
    <numFmt numFmtId="215" formatCode="0%;\(0%\)"/>
    <numFmt numFmtId="216" formatCode="mm/dd/yy"/>
    <numFmt numFmtId="217" formatCode="0_);\(0\)"/>
    <numFmt numFmtId="218" formatCode="0.0_);[Red]\(0.0\)"/>
    <numFmt numFmtId="219" formatCode="m\-yy"/>
    <numFmt numFmtId="220" formatCode="#,##0.00_);\(#,##0.00\);&quot;- &quot;"/>
    <numFmt numFmtId="221" formatCode="_(&quot;$&quot;* #,##0.00_);_(&quot;$&quot;* \(#,##0.00\);_(&quot;$&quot;* &quot;-&quot;_);_(@_)"/>
    <numFmt numFmtId="222" formatCode="#,##0&quot;F&quot;_);[Red]\(#,##0&quot;F&quot;\)"/>
    <numFmt numFmtId="223" formatCode="&quot;Rp&quot;\ #,##0_);\(&quot;Rp&quot;#,##0\)"/>
    <numFmt numFmtId="224" formatCode="_(&quot;Rp&quot;* #,##0_);_(&quot;Rp&quot;* \(#,##0\);_(&quot;Rp&quot;* &quot;-&quot;??_);_(@_)"/>
    <numFmt numFmtId="225" formatCode="#,##0.0000"/>
    <numFmt numFmtId="226" formatCode="&quot;Rp&quot;* #,##0\ ;&quot;Rp&quot;* \(#,##0\)"/>
    <numFmt numFmtId="227" formatCode="_(&quot;Rp&quot;* #,##0.000000_);_(&quot;Rp&quot;* \(#,##0.000000\);_(&quot;Rp&quot;* &quot;-&quot;??_);_(@_)"/>
    <numFmt numFmtId="228" formatCode="&quot;Rp&quot;#,##0.0_);\(&quot;Rp&quot;#,##0.0\)"/>
    <numFmt numFmtId="229" formatCode="&quot;Rp&quot;* #,##0.0\ ;&quot;Rp&quot;* \(#,##0.0\)"/>
    <numFmt numFmtId="230" formatCode="&quot;Rp&quot;* #,##0.00\ ;&quot;Rp&quot;* \(#,##0.00\)"/>
    <numFmt numFmtId="231" formatCode="mmmddyyyy"/>
    <numFmt numFmtId="232" formatCode="#,##0\ "/>
    <numFmt numFmtId="233" formatCode="#,##0\ ;\(#,##0\);\-\ "/>
    <numFmt numFmtId="234" formatCode="#,##0.00;\(#,##0.00\)"/>
    <numFmt numFmtId="235" formatCode="#,##0;\(#,##0\)"/>
    <numFmt numFmtId="236" formatCode="#,##0.0_);\(#,##0.0\)"/>
    <numFmt numFmtId="237" formatCode="\£#,##0.00;[Red]&quot;-£&quot;#,##0.00"/>
    <numFmt numFmtId="238" formatCode="\$#,##0;[Red]&quot;-$&quot;#,##0"/>
    <numFmt numFmtId="239" formatCode="_-\£* #,##0_-;&quot;-£&quot;* #,##0_-;_-\£* \-_-;_-@_-"/>
    <numFmt numFmtId="240" formatCode="_-\$* #,##0.00_-;&quot;-$&quot;* #,##0.00_-;_-\$* \-??_-;_-@_-"/>
    <numFmt numFmtId="241" formatCode="#,##0.00\ _$;\-#,##0.00\ _$"/>
    <numFmt numFmtId="242" formatCode="_-\£* #,##0.00_-;&quot;-£&quot;* #,##0.00_-;_-\£* \-??_-;_-@_-"/>
    <numFmt numFmtId="243" formatCode="#,##0.0;\(#,##0.0\)"/>
    <numFmt numFmtId="244" formatCode="General_)"/>
    <numFmt numFmtId="245" formatCode="\$#,##0.00;&quot;-$&quot;#,##0.00"/>
    <numFmt numFmtId="246" formatCode="\£#,##0.00;&quot;-£&quot;#,##0.00"/>
    <numFmt numFmtId="247" formatCode="\$#,##0.00;[Red]&quot;-$&quot;#,##0.00"/>
    <numFmt numFmtId="248" formatCode="###0;\(#,##0.0\)"/>
    <numFmt numFmtId="249" formatCode="_-\$* #,##0_-;&quot;-$&quot;* #,##0_-;_-\$* \-_-;_-@_-"/>
    <numFmt numFmtId="250" formatCode="_-* #,##0_-;\-* #,##0_-;_-* \-_-;_-@_-"/>
    <numFmt numFmtId="251" formatCode="&quot;\&quot;#,##0;[Red]&quot;\&quot;\-#,##0"/>
    <numFmt numFmtId="252" formatCode="0_)"/>
    <numFmt numFmtId="253" formatCode="_(\£* #,##0_);_(\£* \(#,##0\);_(\£* &quot;-&quot;_);_(@_)"/>
    <numFmt numFmtId="254" formatCode="_(\£* #,##0.0_);_(\£* \(#,##0.0\);_(\£* &quot;-&quot;_);_(@_)"/>
    <numFmt numFmtId="255" formatCode="_(\£* #,##0.00_);_(\£* \(#,##0.00\);_(\£* &quot;-&quot;_);_(@_)"/>
    <numFmt numFmtId="256" formatCode="_(* #,##0\p_);_(* \(#,##0\p\);_(* &quot;-&quot;\ \p_);_(@_)"/>
    <numFmt numFmtId="257" formatCode="_(* #,##0.00\p_);_(* \(#,##0.00\p\);_(* &quot;-&quot;\ \p_);_(@_)"/>
    <numFmt numFmtId="258" formatCode="\£#,##0.00"/>
    <numFmt numFmtId="259" formatCode="\¥* #,##0\ ;\¥* \(#,##0\)"/>
    <numFmt numFmtId="260" formatCode="#."/>
    <numFmt numFmtId="261" formatCode="_(* #.##0.0_);_(* \(#.##0.0\);_(* &quot;-&quot;??_);_(@_)"/>
    <numFmt numFmtId="262" formatCode="#,##0.00\ ;\-#,##0.00\ ;&quot; -&quot;#\ ;@\ "/>
    <numFmt numFmtId="263" formatCode="_ * #,##0.00_ ;_ * \-#,##0.00_ ;_ * &quot;-&quot;??_ ;_ @_ "/>
    <numFmt numFmtId="264" formatCode="_ * #,##0_ ;_ * \-#,##0_ ;_ * &quot;-&quot;_ ;_ @_ "/>
    <numFmt numFmtId="265" formatCode="&quot;\&quot;#,##0.00;[Red]&quot;\&quot;\-#,##0.00"/>
    <numFmt numFmtId="266" formatCode="0.0\ \x;\ \(0.0\ \x\)"/>
    <numFmt numFmtId="267" formatCode="#,##0;\(#,##0\);\-"/>
    <numFmt numFmtId="268" formatCode="mmm"/>
    <numFmt numFmtId="269" formatCode="0.0"/>
    <numFmt numFmtId="270" formatCode="_(* #,##0_);[Red]_(* \(#,##0\);_(* &quot;&quot;&quot;&quot;&quot;&quot;&quot;&quot;\ \-\ &quot;&quot;&quot;&quot;&quot;&quot;&quot;&quot;_);_(@_)"/>
    <numFmt numFmtId="271" formatCode="0%;\(0%\);;"/>
    <numFmt numFmtId="272" formatCode="0%;\(0%\);&quot;-&quot;"/>
    <numFmt numFmtId="273" formatCode="0.000%"/>
    <numFmt numFmtId="274" formatCode="#,##0_);[Red]\(#,##0\);&quot;-&quot;"/>
    <numFmt numFmtId="275" formatCode="&quot;CHF&quot;\ #,##0.00;&quot;CHF&quot;\ \-#,##0.00"/>
    <numFmt numFmtId="276" formatCode="#,##0_);\(#,##0\);\-\-"/>
    <numFmt numFmtId="277" formatCode="#,##0.0_);[Red]\(#,##0.0\)"/>
    <numFmt numFmtId="278" formatCode="_._.* \(#,##0\)_%;_._.* #,##0_)_%;_._.* 0_)_%;_._.@_)_%"/>
    <numFmt numFmtId="279" formatCode="\$#,##0.00;[Red]\-\$#,##0.00"/>
    <numFmt numFmtId="280" formatCode="#,##0\ &quot;FB&quot;;\-#,##0\ &quot;FB&quot;"/>
    <numFmt numFmtId="281" formatCode="&quot;Rp&quot;#,##0\ ;\(&quot;Rp&quot;#,##0\)"/>
    <numFmt numFmtId="282" formatCode="\$#,##0.00;\(\$#,##0.00\)"/>
    <numFmt numFmtId="283" formatCode="\$\ #,##0;\-\$\ #,##0"/>
    <numFmt numFmtId="284" formatCode="_-&quot;IR£&quot;* #,##0.00_-;\-&quot;IR£&quot;* #,##0.00_-;_-&quot;IR£&quot;* &quot;-&quot;??_-;_-@_-"/>
    <numFmt numFmtId="285" formatCode="\$#,##0;\(\$#,##0\)"/>
    <numFmt numFmtId="286" formatCode="_-* #,##0\ _z_l_-;\-* #,##0\ _z_l_-;_-* &quot;-&quot;\ _z_l_-;_-@_-"/>
    <numFmt numFmtId="287" formatCode="_-* #,##0.00\ _z_l_-;\-* #,##0.00\ _z_l_-;_-* &quot;-&quot;??\ _z_l_-;_-@_-"/>
    <numFmt numFmtId="288" formatCode="_([$€]* #,##0.00_);_([$€]* \(#,##0.00\);_([$€]* &quot;-&quot;??_);_(@_)"/>
    <numFmt numFmtId="289" formatCode="_(* #,##0.0,_);_(* \(#,##0.0,\);_(* &quot;-&quot;_);_(@_)"/>
    <numFmt numFmtId="290" formatCode="&quot;IR£&quot;#,##0.00;[Red]\-&quot;IR£&quot;#,##0.00"/>
    <numFmt numFmtId="291" formatCode="_-* #,##0.000_-;\-* #,##0.000_-;_-* &quot;-&quot;??_-;_-@_-"/>
    <numFmt numFmtId="292" formatCode="\$#,##0.0_);&quot;($&quot;#,##0.0\)"/>
    <numFmt numFmtId="293" formatCode="\€#,##0.0_);&quot;(€&quot;#,##0.0\)"/>
    <numFmt numFmtId="294" formatCode="\£#,##0.0_);&quot;(£&quot;#,##0.0\)"/>
    <numFmt numFmtId="295" formatCode="\¥#,##0.0_);&quot;(¥&quot;#,##0.0\)"/>
    <numFmt numFmtId="296" formatCode="#,##0\ &quot;Pts&quot;;[Red]\-#,##0\ &quot;Pts&quot;"/>
    <numFmt numFmtId="297" formatCode="#,##0\ &quot;F&quot;;[Red]\-#,##0\ &quot;F&quot;"/>
    <numFmt numFmtId="298" formatCode="0.0\x"/>
    <numFmt numFmtId="299" formatCode="0.00000000"/>
    <numFmt numFmtId="300" formatCode="0.0000%"/>
    <numFmt numFmtId="301" formatCode="&quot;IR£&quot;#,##0.00;\-&quot;IR£&quot;#,##0.00"/>
    <numFmt numFmtId="302" formatCode="mmmm\-yy"/>
    <numFmt numFmtId="303" formatCode="#,##0.0\ ;\(#,##0.0\)"/>
    <numFmt numFmtId="304" formatCode="&quot;IR£&quot;#,##0;\-&quot;IR£&quot;#,##0"/>
    <numFmt numFmtId="305" formatCode="0%_);\(0%\)"/>
    <numFmt numFmtId="306" formatCode="0.000000000"/>
    <numFmt numFmtId="307" formatCode="_-&quot;IR£&quot;* #,##0_-;\-&quot;IR£&quot;* #,##0_-;_-&quot;IR£&quot;* &quot;-&quot;_-;_-@_-"/>
    <numFmt numFmtId="308" formatCode="0.0000000000"/>
    <numFmt numFmtId="309" formatCode="#,##0.0%;\-#,##0.0%;\-\%"/>
    <numFmt numFmtId="310" formatCode="#,##0.0;\-#,##0.0;\-\ "/>
    <numFmt numFmtId="311" formatCode="#,##0.00;\-#,##0.00;\-\ "/>
    <numFmt numFmtId="312" formatCode="#,##0.0\x;\-#,##0.0\x;\-\ "/>
    <numFmt numFmtId="313" formatCode="&quot;Rp&quot;* #,##0.00_);[Red]&quot;(Rp&quot;* #,##0.00\)"/>
    <numFmt numFmtId="314" formatCode="&quot;Rp&quot;* #,##0_);[Red]&quot;(Rp&quot;* #,##0\)"/>
    <numFmt numFmtId="315" formatCode=";;;"/>
    <numFmt numFmtId="316" formatCode=";;"/>
    <numFmt numFmtId="317" formatCode="_(&quot;Rp&quot;* #,##0.00000000_);_(&quot;Rp&quot;* \(#,##0.00000000\);_(&quot;Rp&quot;* &quot;-&quot;??_);_(@_)"/>
    <numFmt numFmtId="318" formatCode="00&quot; &quot;00&quot; &quot;00&quot; &quot;00"/>
    <numFmt numFmtId="319" formatCode="*-"/>
    <numFmt numFmtId="320" formatCode="*\&quot;-&quot;"/>
    <numFmt numFmtId="321" formatCode="mmm\ dd\,\ yy"/>
    <numFmt numFmtId="322" formatCode="#,##0.00\ ;\(#,##0.00\)"/>
    <numFmt numFmtId="323" formatCode="yyyy&quot;A&quot;"/>
    <numFmt numFmtId="324" formatCode="yyyy&quot;E&quot;"/>
    <numFmt numFmtId="325" formatCode="_(#,##0.0_);_(\(#,##0.0\);\-??_);_(@_)_)"/>
    <numFmt numFmtId="326" formatCode="&quot;$&quot;* #,##0\ ;&quot;$&quot;* \(#,##0\)"/>
    <numFmt numFmtId="327" formatCode="_(&quot;$&quot;* #,##0.000000_);_(&quot;$&quot;* \(#,##0.000000\);_(&quot;$&quot;* &quot;-&quot;??_);_(@_)"/>
    <numFmt numFmtId="328" formatCode="&quot;$&quot;* #,##0.0\ ;&quot;$&quot;* \(#,##0.0\)"/>
    <numFmt numFmtId="329" formatCode="&quot;$&quot;* #,##0.00\ ;&quot;$&quot;* \(#,##0.00\)"/>
    <numFmt numFmtId="330" formatCode="&quot;$&quot;#,##0\ ;\(&quot;$&quot;#,##0\)"/>
    <numFmt numFmtId="331" formatCode="_(&quot;$&quot;* #,##0.00000000_);_(&quot;$&quot;* \(#,##0.00000000\);_(&quot;$&quot;* &quot;-&quot;??_);_(@_)"/>
    <numFmt numFmtId="332" formatCode="#,##0.0"/>
    <numFmt numFmtId="333" formatCode="&quot;Rp.&quot;\ #,##0.00_);[Red]\(&quot;Rp.&quot;\ #,##0.00\)"/>
    <numFmt numFmtId="334" formatCode="&quot;$&quot;_#\,##0_);[Red]\(&quot;$&quot;#,##0\)"/>
    <numFmt numFmtId="335" formatCode="&quot;$&quot;\-#,##0_);[Red]\(&quot;$&quot;#,##0\)"/>
    <numFmt numFmtId="336" formatCode="&quot;$&quot;__#,##0_);[Red]\(&quot;$&quot;__#,##0\)"/>
    <numFmt numFmtId="337" formatCode="&quot;$&quot;___#\,##0_);[Red]\(&quot;$&quot;___#\,##0\)"/>
    <numFmt numFmtId="338" formatCode="&quot;$&quot;___###0_);[Red]\(&quot;$&quot;___###0\)"/>
    <numFmt numFmtId="339" formatCode="&quot;$&quot;\ \ \ \ #,##0_);\(&quot;$&quot;#,##0\)"/>
    <numFmt numFmtId="340" formatCode="&quot;$&quot;#,##0_);&quot;$&quot;\ \(#,##0\)"/>
    <numFmt numFmtId="341" formatCode="#,##0&quot;£&quot;_);[Red]\(#,##0&quot;£&quot;\)"/>
    <numFmt numFmtId="342" formatCode="_ * #,##0.00_)&quot;£&quot;_ ;_ * \(#,##0.00\)&quot;£&quot;_ ;_ * &quot;-&quot;??_)&quot;£&quot;_ ;_ @_ "/>
    <numFmt numFmtId="343" formatCode="_ * #,##0.00_)_£_ ;_ * \(#,##0.00\)_£_ ;_ * &quot;-&quot;??_)_£_ ;_ @_ "/>
    <numFmt numFmtId="344" formatCode="&quot;£ &quot;#,##0.00;\-&quot;£ &quot;#,##0.00"/>
    <numFmt numFmtId="345" formatCode="_(* #,##0.00_);_(* \(#,##0.00\);_(* &quot;-&quot;_);_(@_)"/>
    <numFmt numFmtId="346" formatCode="[$-409]mmm/yy;@"/>
  </numFmts>
  <fonts count="265">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sz val="36"/>
      <color theme="1"/>
      <name val="Cambria"/>
      <family val="1"/>
      <scheme val="major"/>
    </font>
    <font>
      <u/>
      <sz val="11"/>
      <color theme="10"/>
      <name val="Calibri"/>
      <family val="2"/>
      <charset val="1"/>
      <scheme val="minor"/>
    </font>
    <font>
      <sz val="12"/>
      <color theme="1"/>
      <name val="Cambria"/>
      <family val="1"/>
      <scheme val="major"/>
    </font>
    <font>
      <u/>
      <sz val="12"/>
      <color theme="10"/>
      <name val="Cambria"/>
      <family val="1"/>
      <scheme val="major"/>
    </font>
    <font>
      <sz val="22"/>
      <color theme="5" tint="-0.249977111117893"/>
      <name val="Cambria"/>
      <family val="1"/>
      <scheme val="major"/>
    </font>
    <font>
      <sz val="22"/>
      <color theme="1"/>
      <name val="Calibri"/>
      <family val="2"/>
      <charset val="1"/>
      <scheme val="minor"/>
    </font>
    <font>
      <sz val="11"/>
      <color rgb="FF000000"/>
      <name val="Calibri"/>
      <family val="2"/>
      <scheme val="minor"/>
    </font>
    <font>
      <sz val="11"/>
      <name val="Calibri"/>
      <family val="2"/>
    </font>
    <font>
      <sz val="8"/>
      <color rgb="FFFFFFFF"/>
      <name val="Tahoma"/>
      <family val="2"/>
    </font>
    <font>
      <b/>
      <sz val="11"/>
      <color theme="1"/>
      <name val="Calibri"/>
      <family val="2"/>
      <scheme val="minor"/>
    </font>
    <font>
      <sz val="10"/>
      <name val="Arial"/>
      <family val="2"/>
    </font>
    <font>
      <sz val="11"/>
      <color theme="1"/>
      <name val="Calibri"/>
      <family val="2"/>
      <scheme val="minor"/>
    </font>
    <font>
      <sz val="10"/>
      <name val="Arial"/>
      <family val="2"/>
    </font>
    <font>
      <u/>
      <sz val="10"/>
      <color indexed="12"/>
      <name val="Arial"/>
      <family val="2"/>
    </font>
    <font>
      <sz val="10"/>
      <name val="Trebuchet MS"/>
      <family val="2"/>
    </font>
    <font>
      <sz val="8"/>
      <name val="Trebuchet MS"/>
      <family val="2"/>
    </font>
    <font>
      <b/>
      <sz val="12"/>
      <color indexed="9"/>
      <name val="Trebuchet MS"/>
      <family val="2"/>
    </font>
    <font>
      <sz val="8"/>
      <name val="Garamond"/>
      <family val="1"/>
    </font>
    <font>
      <sz val="12"/>
      <name val="Frutiger 45 Light"/>
      <family val="2"/>
    </font>
    <font>
      <i/>
      <sz val="12"/>
      <name val="Frutiger 45 Light"/>
      <family val="2"/>
    </font>
    <font>
      <b/>
      <sz val="8"/>
      <name val="Helv"/>
    </font>
    <font>
      <u/>
      <sz val="10"/>
      <color indexed="12"/>
      <name val="Geneva"/>
      <family val="2"/>
    </font>
    <font>
      <b/>
      <sz val="14"/>
      <name val="Frutiger 87ExtraBlackCn"/>
      <family val="2"/>
    </font>
    <font>
      <b/>
      <i/>
      <sz val="12"/>
      <name val="Frutiger 45 Light"/>
      <family val="2"/>
    </font>
    <font>
      <b/>
      <sz val="12"/>
      <name val="Frutiger 45 Light"/>
      <family val="2"/>
    </font>
    <font>
      <sz val="10"/>
      <name val="Frutiger"/>
    </font>
    <font>
      <sz val="26"/>
      <color theme="5" tint="-0.249977111117893"/>
      <name val="Cambria"/>
      <family val="1"/>
      <scheme val="major"/>
    </font>
    <font>
      <sz val="18"/>
      <color rgb="FFFFFFFF"/>
      <name val="Tahoma"/>
      <family val="2"/>
    </font>
    <font>
      <b/>
      <sz val="12"/>
      <name val="Calibri"/>
      <family val="2"/>
    </font>
    <font>
      <sz val="11"/>
      <color theme="0"/>
      <name val="Calibri"/>
      <family val="2"/>
      <scheme val="minor"/>
    </font>
    <font>
      <sz val="10"/>
      <name val="Tahoma"/>
      <family val="2"/>
    </font>
    <font>
      <sz val="10"/>
      <color indexed="8"/>
      <name val="Arial"/>
      <family val="2"/>
    </font>
    <font>
      <sz val="11"/>
      <color indexed="8"/>
      <name val="Calibri"/>
      <family val="2"/>
    </font>
    <font>
      <sz val="12"/>
      <name val="Arial"/>
      <family val="2"/>
    </font>
    <font>
      <sz val="12"/>
      <name val="SWISS"/>
    </font>
    <font>
      <b/>
      <sz val="12"/>
      <name val="Times New Roman"/>
      <family val="1"/>
    </font>
    <font>
      <sz val="12"/>
      <name val="Helv"/>
    </font>
    <font>
      <sz val="12"/>
      <name val="新細明體"/>
      <family val="2"/>
      <charset val="136"/>
    </font>
    <font>
      <sz val="11"/>
      <color indexed="8"/>
      <name val="Calibri"/>
      <family val="2"/>
      <charset val="1"/>
    </font>
    <font>
      <sz val="9"/>
      <color theme="1"/>
      <name val="Comic Sans MS"/>
      <family val="2"/>
      <charset val="1"/>
    </font>
    <font>
      <sz val="12"/>
      <name val="Tms Rmn"/>
    </font>
    <font>
      <sz val="8"/>
      <name val="Arial"/>
      <family val="2"/>
    </font>
    <font>
      <b/>
      <sz val="12"/>
      <name val="Arial"/>
      <family val="2"/>
    </font>
    <font>
      <u/>
      <sz val="10.45"/>
      <color indexed="12"/>
      <name val="SWISS"/>
    </font>
    <font>
      <sz val="7"/>
      <name val="Small Fonts"/>
      <family val="2"/>
    </font>
    <font>
      <b/>
      <i/>
      <sz val="16"/>
      <name val="Helv"/>
    </font>
    <font>
      <sz val="11"/>
      <name val="Century Gothic"/>
      <family val="2"/>
    </font>
    <font>
      <b/>
      <sz val="12"/>
      <name val="MS Sans Serif"/>
      <family val="2"/>
    </font>
    <font>
      <sz val="12"/>
      <name val="MS Sans Serif"/>
      <family val="2"/>
    </font>
    <font>
      <sz val="11"/>
      <name val="돋움"/>
      <family val="3"/>
      <charset val="129"/>
    </font>
    <font>
      <sz val="10"/>
      <name val="굴림체"/>
      <family val="3"/>
      <charset val="129"/>
    </font>
    <font>
      <sz val="10"/>
      <color theme="1"/>
      <name val="Arial"/>
      <family val="2"/>
    </font>
    <font>
      <sz val="11"/>
      <name val="Calibri"/>
      <family val="2"/>
      <charset val="1"/>
    </font>
    <font>
      <b/>
      <sz val="11"/>
      <color theme="1"/>
      <name val="Arial Narrow"/>
      <family val="2"/>
    </font>
    <font>
      <sz val="11"/>
      <color theme="1"/>
      <name val="Arial Narrow"/>
      <family val="2"/>
    </font>
    <font>
      <sz val="7"/>
      <color theme="1"/>
      <name val="Times New Roman"/>
      <family val="1"/>
    </font>
    <font>
      <i/>
      <sz val="11"/>
      <color theme="1"/>
      <name val="Arial Narrow"/>
      <family val="2"/>
    </font>
    <font>
      <i/>
      <sz val="7"/>
      <color theme="1"/>
      <name val="Times New Roman"/>
      <family val="1"/>
    </font>
    <font>
      <sz val="11"/>
      <name val="Calibri"/>
      <family val="2"/>
    </font>
    <font>
      <b/>
      <sz val="10"/>
      <name val="Calibri"/>
      <family val="2"/>
    </font>
    <font>
      <sz val="10"/>
      <name val="Calibri"/>
      <family val="2"/>
    </font>
    <font>
      <sz val="9"/>
      <name val="Calibri"/>
      <family val="2"/>
    </font>
    <font>
      <b/>
      <sz val="9"/>
      <name val="Calibri"/>
      <family val="2"/>
    </font>
    <font>
      <sz val="10"/>
      <color theme="1"/>
      <name val="Calibri"/>
      <family val="2"/>
      <scheme val="minor"/>
    </font>
    <font>
      <b/>
      <i/>
      <sz val="12"/>
      <name val="Calibri"/>
      <family val="2"/>
    </font>
    <font>
      <b/>
      <sz val="11"/>
      <name val="Calibri"/>
      <family val="2"/>
    </font>
    <font>
      <b/>
      <sz val="10"/>
      <name val="Arial"/>
      <family val="2"/>
    </font>
    <font>
      <b/>
      <sz val="8"/>
      <name val="Arial"/>
      <family val="2"/>
    </font>
    <font>
      <sz val="11"/>
      <color indexed="9"/>
      <name val="Calibri"/>
      <family val="2"/>
    </font>
    <font>
      <sz val="8"/>
      <name val="Times New Roman"/>
      <family val="1"/>
    </font>
    <font>
      <sz val="10"/>
      <name val="Helv"/>
    </font>
    <font>
      <sz val="10"/>
      <name val="MS Serif"/>
      <family val="1"/>
    </font>
    <font>
      <b/>
      <sz val="11"/>
      <color indexed="8"/>
      <name val="Calibri"/>
      <family val="2"/>
    </font>
    <font>
      <sz val="10"/>
      <color indexed="16"/>
      <name val="MS Serif"/>
      <family val="1"/>
    </font>
    <font>
      <sz val="18"/>
      <name val="Arial"/>
      <family val="2"/>
    </font>
    <font>
      <i/>
      <sz val="12"/>
      <name val="Arial"/>
      <family val="2"/>
    </font>
    <font>
      <sz val="12"/>
      <name val="Times New Roman"/>
      <family val="1"/>
    </font>
    <font>
      <sz val="18"/>
      <name val="Times New Roman"/>
      <family val="1"/>
    </font>
    <font>
      <i/>
      <sz val="12"/>
      <name val="Times New Roman"/>
      <family val="1"/>
    </font>
    <font>
      <b/>
      <sz val="18"/>
      <name val="Arial"/>
      <family val="2"/>
    </font>
    <font>
      <b/>
      <sz val="8"/>
      <name val="MS Sans Serif"/>
      <family val="2"/>
    </font>
    <font>
      <sz val="10"/>
      <name val="Courier"/>
      <family val="3"/>
    </font>
    <font>
      <sz val="8"/>
      <name val="Wingdings"/>
      <charset val="2"/>
    </font>
    <font>
      <sz val="8"/>
      <name val="Helv"/>
    </font>
    <font>
      <b/>
      <sz val="18"/>
      <color indexed="62"/>
      <name val="Cambria"/>
      <family val="2"/>
    </font>
    <font>
      <sz val="8"/>
      <name val="MS Sans Serif"/>
      <family val="2"/>
    </font>
    <font>
      <b/>
      <sz val="8"/>
      <color indexed="8"/>
      <name val="Helv"/>
    </font>
    <font>
      <sz val="10"/>
      <color indexed="8"/>
      <name val="Times New Roman"/>
      <family val="1"/>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b/>
      <sz val="10"/>
      <name val="Times New Roman"/>
      <family val="1"/>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62"/>
      <name val="Calibri"/>
      <family val="2"/>
    </font>
    <font>
      <sz val="11"/>
      <color indexed="5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name val="Arial"/>
      <family val="2"/>
    </font>
    <font>
      <sz val="10"/>
      <color indexed="12"/>
      <name val="Arial"/>
      <family val="2"/>
    </font>
    <font>
      <b/>
      <sz val="10"/>
      <color indexed="10"/>
      <name val="Arial"/>
      <family val="2"/>
    </font>
    <font>
      <b/>
      <sz val="9"/>
      <name val="Arial"/>
      <family val="2"/>
    </font>
    <font>
      <b/>
      <i/>
      <sz val="8"/>
      <name val="Arial"/>
      <family val="2"/>
    </font>
    <font>
      <sz val="9"/>
      <color indexed="8"/>
      <name val="Arial"/>
      <family val="2"/>
    </font>
    <font>
      <sz val="10"/>
      <color indexed="8"/>
      <name val="MS Sans Serif"/>
      <family val="2"/>
    </font>
    <font>
      <sz val="8.5"/>
      <name val="LinePrinter"/>
      <family val="2"/>
    </font>
    <font>
      <sz val="10"/>
      <name val="Prestige Elite"/>
      <family val="2"/>
    </font>
    <font>
      <sz val="10"/>
      <name val="?l?r ?o?S?V?b?N"/>
      <family val="3"/>
    </font>
    <font>
      <sz val="10"/>
      <name val="Geneva"/>
      <family val="2"/>
    </font>
    <font>
      <b/>
      <sz val="22"/>
      <color indexed="18"/>
      <name val="Arial"/>
      <family val="2"/>
    </font>
    <font>
      <b/>
      <sz val="14"/>
      <color indexed="18"/>
      <name val="Arial"/>
      <family val="2"/>
    </font>
    <font>
      <b/>
      <sz val="10"/>
      <color indexed="18"/>
      <name val="Arial"/>
      <family val="2"/>
    </font>
    <font>
      <b/>
      <u/>
      <sz val="10"/>
      <color indexed="18"/>
      <name val="Arial"/>
      <family val="2"/>
    </font>
    <font>
      <b/>
      <u val="singleAccounting"/>
      <sz val="10"/>
      <color indexed="18"/>
      <name val="Arial"/>
      <family val="2"/>
    </font>
    <font>
      <sz val="10"/>
      <name val="Helv"/>
      <family val="2"/>
    </font>
    <font>
      <sz val="1"/>
      <color indexed="8"/>
      <name val="Courier"/>
      <family val="3"/>
    </font>
    <font>
      <sz val="1"/>
      <color indexed="16"/>
      <name val="Courier"/>
      <family val="3"/>
    </font>
    <font>
      <sz val="12"/>
      <name val="Helv"/>
      <family val="2"/>
    </font>
    <font>
      <sz val="10"/>
      <name val="Bembo (DFS)"/>
    </font>
    <font>
      <sz val="10"/>
      <color indexed="9"/>
      <name val="Gill Sans MT"/>
      <family val="2"/>
    </font>
    <font>
      <b/>
      <sz val="10"/>
      <color indexed="9"/>
      <name val="Gill Sans MT"/>
      <family val="2"/>
    </font>
    <font>
      <b/>
      <sz val="8"/>
      <color indexed="9"/>
      <name val="Arial"/>
      <family val="2"/>
    </font>
    <font>
      <b/>
      <sz val="11"/>
      <color indexed="10"/>
      <name val="Calibri"/>
      <family val="2"/>
    </font>
    <font>
      <b/>
      <sz val="10"/>
      <name val="Helv"/>
    </font>
    <font>
      <sz val="10"/>
      <name val="Times New Roman"/>
      <family val="1"/>
    </font>
    <font>
      <b/>
      <u/>
      <sz val="8"/>
      <name val="Arial"/>
      <family val="2"/>
    </font>
    <font>
      <sz val="10"/>
      <color theme="1"/>
      <name val="Arial Narrow"/>
      <family val="2"/>
      <charset val="1"/>
    </font>
    <font>
      <sz val="10"/>
      <name val="MS Sans Serif"/>
      <family val="2"/>
    </font>
    <font>
      <sz val="10"/>
      <color indexed="22"/>
      <name val="MS Sans Serif"/>
      <family val="2"/>
    </font>
    <font>
      <sz val="11"/>
      <color indexed="12"/>
      <name val="Times New Roman"/>
      <family val="1"/>
    </font>
    <font>
      <b/>
      <sz val="10"/>
      <name val="Times"/>
      <family val="1"/>
    </font>
    <font>
      <sz val="11"/>
      <name val="Times New Roman"/>
      <family val="1"/>
    </font>
    <font>
      <sz val="10"/>
      <color indexed="8"/>
      <name val="Arial"/>
      <family val="2"/>
      <charset val="1"/>
    </font>
    <font>
      <sz val="10"/>
      <name val="Arial1"/>
    </font>
    <font>
      <sz val="10"/>
      <name val="SWISS"/>
    </font>
    <font>
      <sz val="10"/>
      <name val="Arial PL"/>
    </font>
    <font>
      <b/>
      <sz val="8"/>
      <name val="Arial"/>
      <family val="2"/>
      <charset val="238"/>
    </font>
    <font>
      <sz val="24"/>
      <color indexed="13"/>
      <name val="SWISS"/>
    </font>
    <font>
      <b/>
      <sz val="18"/>
      <color indexed="24"/>
      <name val="Arial"/>
      <family val="2"/>
    </font>
    <font>
      <b/>
      <sz val="12"/>
      <color indexed="24"/>
      <name val="Arial"/>
      <family val="2"/>
    </font>
    <font>
      <sz val="10"/>
      <color indexed="24"/>
      <name val="Arial"/>
      <family val="2"/>
    </font>
    <font>
      <i/>
      <sz val="6"/>
      <name val="Times New Roman"/>
      <family val="1"/>
    </font>
    <font>
      <b/>
      <sz val="14"/>
      <color indexed="8"/>
      <name val="SWISS"/>
    </font>
    <font>
      <b/>
      <sz val="24"/>
      <name val="Arial"/>
      <family val="2"/>
    </font>
    <font>
      <b/>
      <sz val="12"/>
      <color indexed="9"/>
      <name val="Tms Rmn"/>
    </font>
    <font>
      <b/>
      <sz val="18"/>
      <color indexed="12"/>
      <name val="MS Sans Serif"/>
      <family val="2"/>
    </font>
    <font>
      <b/>
      <sz val="12"/>
      <name val="Helv"/>
    </font>
    <font>
      <b/>
      <sz val="12"/>
      <name val="Helv"/>
      <family val="2"/>
    </font>
    <font>
      <b/>
      <sz val="9"/>
      <color indexed="16"/>
      <name val="SwitzerlandCondensed"/>
    </font>
    <font>
      <sz val="10"/>
      <color indexed="62"/>
      <name val="Arial"/>
      <family val="2"/>
    </font>
    <font>
      <sz val="10"/>
      <color indexed="9"/>
      <name val="Arial Narrow"/>
      <family val="2"/>
    </font>
    <font>
      <sz val="8"/>
      <name val="Arial Narrow"/>
      <family val="2"/>
    </font>
    <font>
      <b/>
      <sz val="14"/>
      <name val="Helv"/>
    </font>
    <font>
      <sz val="10"/>
      <color indexed="9"/>
      <name val="Arial"/>
      <family val="2"/>
    </font>
    <font>
      <b/>
      <sz val="10"/>
      <name val="Arial"/>
      <family val="2"/>
      <charset val="238"/>
    </font>
    <font>
      <sz val="8"/>
      <name val="Helvetica"/>
      <family val="2"/>
    </font>
    <font>
      <b/>
      <sz val="9"/>
      <color indexed="32"/>
      <name val="Arial"/>
      <family val="2"/>
    </font>
    <font>
      <b/>
      <sz val="11"/>
      <name val="Helv"/>
    </font>
    <font>
      <sz val="10"/>
      <name val="Arabic Transparent"/>
    </font>
    <font>
      <sz val="10"/>
      <name val="Palatino"/>
      <family val="1"/>
    </font>
    <font>
      <sz val="11"/>
      <color indexed="19"/>
      <name val="Calibri"/>
      <family val="2"/>
    </font>
    <font>
      <sz val="10"/>
      <name val="Times"/>
      <family val="1"/>
    </font>
    <font>
      <sz val="12"/>
      <name val="Times"/>
      <family val="1"/>
    </font>
    <font>
      <sz val="12"/>
      <color indexed="12"/>
      <name val="Times New Roman"/>
      <family val="1"/>
    </font>
    <font>
      <i/>
      <sz val="10"/>
      <name val="Helv"/>
    </font>
    <font>
      <sz val="10"/>
      <name val="Century Gothic"/>
      <family val="2"/>
    </font>
    <font>
      <sz val="11"/>
      <color indexed="8"/>
      <name val="Times New Roman"/>
      <family val="1"/>
    </font>
    <font>
      <b/>
      <i/>
      <sz val="11"/>
      <color indexed="8"/>
      <name val="Times New Roman"/>
      <family val="1"/>
    </font>
    <font>
      <b/>
      <sz val="10"/>
      <color indexed="9"/>
      <name val="Arial"/>
      <family val="2"/>
    </font>
    <font>
      <b/>
      <sz val="10"/>
      <color indexed="17"/>
      <name val="Arial"/>
      <family val="2"/>
    </font>
    <font>
      <b/>
      <sz val="10"/>
      <color indexed="13"/>
      <name val="Arial"/>
      <family val="2"/>
    </font>
    <font>
      <b/>
      <sz val="9"/>
      <name val="Arial"/>
      <family val="2"/>
      <charset val="238"/>
    </font>
    <font>
      <b/>
      <sz val="26"/>
      <name val="Times New Roman"/>
      <family val="1"/>
    </font>
    <font>
      <sz val="22"/>
      <name val="UBSHeadline"/>
      <family val="1"/>
    </font>
    <font>
      <sz val="12"/>
      <name val="Palatino"/>
      <family val="1"/>
    </font>
    <font>
      <i/>
      <sz val="9"/>
      <name val="Helvetica"/>
      <family val="2"/>
    </font>
    <font>
      <b/>
      <sz val="9"/>
      <color indexed="10"/>
      <name val="SwitzerlandCondensed"/>
    </font>
    <font>
      <sz val="10"/>
      <name val="Arial CE"/>
      <family val="2"/>
      <charset val="238"/>
    </font>
    <font>
      <sz val="8"/>
      <name val="Arial"/>
      <family val="2"/>
      <charset val="238"/>
    </font>
    <font>
      <b/>
      <sz val="10"/>
      <color indexed="8"/>
      <name val="Arial Narrow"/>
      <family val="2"/>
    </font>
    <font>
      <b/>
      <sz val="10"/>
      <name val="MS Sans Serif"/>
      <family val="2"/>
    </font>
    <font>
      <i/>
      <sz val="10"/>
      <color indexed="10"/>
      <name val="Futura Bk BT"/>
      <family val="2"/>
    </font>
    <font>
      <sz val="10"/>
      <name val="Futura Bk BT"/>
      <family val="2"/>
    </font>
    <font>
      <b/>
      <i/>
      <u/>
      <sz val="10"/>
      <name val="Arial"/>
      <family val="2"/>
    </font>
    <font>
      <b/>
      <i/>
      <u/>
      <sz val="10"/>
      <name val="Arial1"/>
    </font>
    <font>
      <sz val="8"/>
      <color indexed="8"/>
      <name val="Tahoma"/>
      <family val="2"/>
    </font>
    <font>
      <sz val="8"/>
      <color indexed="8"/>
      <name val="Arial"/>
      <family val="2"/>
    </font>
    <font>
      <sz val="14"/>
      <color indexed="8"/>
      <name val="Tahoma"/>
      <family val="2"/>
    </font>
    <font>
      <b/>
      <i/>
      <sz val="9"/>
      <color indexed="18"/>
      <name val="Arial"/>
      <family val="2"/>
    </font>
    <font>
      <b/>
      <sz val="9"/>
      <color indexed="62"/>
      <name val="Arial"/>
      <family val="2"/>
    </font>
    <font>
      <b/>
      <sz val="9"/>
      <color indexed="20"/>
      <name val="Arial"/>
      <family val="2"/>
    </font>
    <font>
      <b/>
      <sz val="8"/>
      <color indexed="8"/>
      <name val="Tahoma"/>
      <family val="2"/>
    </font>
    <font>
      <sz val="8"/>
      <color indexed="25"/>
      <name val="Arial"/>
      <family val="2"/>
    </font>
    <font>
      <b/>
      <sz val="9"/>
      <color indexed="8"/>
      <name val="Arial"/>
      <family val="2"/>
    </font>
    <font>
      <sz val="1"/>
      <color indexed="8"/>
      <name val="Arial"/>
      <family val="2"/>
    </font>
    <font>
      <sz val="11"/>
      <color indexed="8"/>
      <name val="Tahoma"/>
      <family val="2"/>
    </font>
    <font>
      <b/>
      <sz val="20"/>
      <color indexed="62"/>
      <name val="Arial"/>
      <family val="2"/>
    </font>
    <font>
      <b/>
      <sz val="12"/>
      <color indexed="8"/>
      <name val="Arial"/>
      <family val="2"/>
    </font>
    <font>
      <b/>
      <sz val="11"/>
      <color indexed="16"/>
      <name val="Arial"/>
      <family val="2"/>
    </font>
    <font>
      <b/>
      <sz val="8"/>
      <color indexed="16"/>
      <name val="Arial"/>
      <family val="2"/>
    </font>
    <font>
      <b/>
      <sz val="9"/>
      <color indexed="25"/>
      <name val="Arial"/>
      <family val="2"/>
    </font>
    <font>
      <i/>
      <sz val="8"/>
      <color indexed="10"/>
      <name val="Arial Narrow"/>
      <family val="2"/>
    </font>
    <font>
      <sz val="8"/>
      <name val="Helv"/>
      <charset val="177"/>
    </font>
    <font>
      <sz val="10"/>
      <name val="Helv"/>
      <charset val="204"/>
    </font>
    <font>
      <b/>
      <sz val="12"/>
      <color indexed="16"/>
      <name val="Arial"/>
      <family val="2"/>
    </font>
    <font>
      <sz val="7"/>
      <color indexed="16"/>
      <name val="Arial"/>
      <family val="2"/>
    </font>
    <font>
      <sz val="10"/>
      <name val="Frutiger 45 Light"/>
      <family val="2"/>
    </font>
    <font>
      <b/>
      <sz val="11"/>
      <name val="Times New Roman"/>
      <family val="1"/>
    </font>
    <font>
      <sz val="24"/>
      <color indexed="13"/>
      <name val="Helv"/>
    </font>
    <font>
      <b/>
      <sz val="12"/>
      <name val="Geneva"/>
      <family val="2"/>
    </font>
    <font>
      <b/>
      <sz val="11"/>
      <color indexed="8"/>
      <name val="Calibri"/>
      <family val="2"/>
      <charset val="1"/>
    </font>
    <font>
      <u/>
      <sz val="10"/>
      <name val="Prestige Elite"/>
      <family val="2"/>
    </font>
    <font>
      <b/>
      <sz val="10"/>
      <color indexed="50"/>
      <name val="Arial"/>
      <family val="2"/>
    </font>
    <font>
      <sz val="10"/>
      <color indexed="18"/>
      <name val="Arial"/>
      <family val="2"/>
    </font>
    <font>
      <b/>
      <sz val="16"/>
      <name val="AT*Carleton"/>
      <charset val="2"/>
    </font>
    <font>
      <sz val="10"/>
      <color indexed="20"/>
      <name val="Arial"/>
      <family val="2"/>
    </font>
    <font>
      <i/>
      <sz val="10"/>
      <color indexed="8"/>
      <name val="Arial"/>
      <family val="2"/>
    </font>
    <font>
      <b/>
      <sz val="10"/>
      <name val="Helvetica"/>
      <family val="2"/>
    </font>
    <font>
      <u/>
      <sz val="11"/>
      <color indexed="12"/>
      <name val="ＭＳ 明朝"/>
      <family val="1"/>
      <charset val="128"/>
    </font>
    <font>
      <sz val="12"/>
      <name val="新細明體"/>
      <family val="1"/>
      <charset val="136"/>
    </font>
    <font>
      <sz val="12"/>
      <name val="宋体"/>
      <charset val="134"/>
    </font>
    <font>
      <sz val="14"/>
      <name val="ＭＳ 明朝"/>
      <family val="1"/>
      <charset val="128"/>
    </font>
    <font>
      <u/>
      <sz val="11"/>
      <color indexed="36"/>
      <name val="ＭＳ 明朝"/>
      <family val="1"/>
      <charset val="128"/>
    </font>
    <font>
      <sz val="10"/>
      <name val="Geneva"/>
    </font>
    <font>
      <b/>
      <sz val="12"/>
      <name val="Geneva"/>
    </font>
    <font>
      <b/>
      <i/>
      <sz val="11"/>
      <name val="Calibri"/>
      <family val="2"/>
    </font>
    <font>
      <i/>
      <sz val="11"/>
      <color theme="1"/>
      <name val="Calibri"/>
      <family val="2"/>
      <scheme val="minor"/>
    </font>
    <font>
      <b/>
      <i/>
      <sz val="11"/>
      <color theme="1"/>
      <name val="Calibri"/>
      <family val="2"/>
      <scheme val="minor"/>
    </font>
    <font>
      <i/>
      <sz val="11"/>
      <name val="Calibri"/>
      <family val="2"/>
    </font>
    <font>
      <i/>
      <sz val="12"/>
      <color theme="1"/>
      <name val="Cambria"/>
      <family val="1"/>
      <scheme val="major"/>
    </font>
    <font>
      <b/>
      <sz val="11"/>
      <color theme="0"/>
      <name val="Cambria"/>
      <family val="2"/>
      <scheme val="major"/>
    </font>
    <font>
      <sz val="11"/>
      <color theme="1"/>
      <name val="Cambria"/>
      <family val="2"/>
      <scheme val="major"/>
    </font>
    <font>
      <b/>
      <sz val="11"/>
      <name val="Cambria"/>
      <family val="2"/>
      <scheme val="major"/>
    </font>
    <font>
      <sz val="11"/>
      <name val="Calibri"/>
      <family val="2"/>
      <scheme val="minor"/>
    </font>
    <font>
      <sz val="11"/>
      <color rgb="FF000000"/>
      <name val="Cambria"/>
      <family val="2"/>
      <scheme val="major"/>
    </font>
    <font>
      <b/>
      <sz val="11"/>
      <color rgb="FF000000"/>
      <name val="Cambria"/>
      <family val="2"/>
      <scheme val="major"/>
    </font>
    <font>
      <sz val="11"/>
      <name val="Cambria"/>
      <family val="2"/>
      <scheme val="major"/>
    </font>
    <font>
      <sz val="11"/>
      <color rgb="FFFF0000"/>
      <name val="Calibri"/>
      <family val="2"/>
      <charset val="1"/>
      <scheme val="minor"/>
    </font>
    <font>
      <i/>
      <sz val="11"/>
      <name val="Calibri"/>
      <family val="2"/>
      <scheme val="minor"/>
    </font>
    <font>
      <b/>
      <i/>
      <sz val="11"/>
      <name val="Calibri"/>
      <family val="2"/>
      <scheme val="minor"/>
    </font>
    <font>
      <b/>
      <sz val="11"/>
      <name val="Calibri"/>
      <family val="2"/>
      <scheme val="minor"/>
    </font>
    <font>
      <b/>
      <sz val="20"/>
      <color theme="8" tint="-0.249977111117893"/>
      <name val="Calibri"/>
      <family val="2"/>
      <scheme val="minor"/>
    </font>
    <font>
      <b/>
      <i/>
      <sz val="20"/>
      <color theme="8" tint="-0.249977111117893"/>
      <name val="Calibri"/>
      <family val="2"/>
      <scheme val="minor"/>
    </font>
    <font>
      <sz val="10"/>
      <name val="Calibri"/>
      <family val="2"/>
      <scheme val="minor"/>
    </font>
    <font>
      <i/>
      <sz val="10"/>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s>
  <fills count="82">
    <fill>
      <patternFill patternType="none"/>
    </fill>
    <fill>
      <patternFill patternType="gray125"/>
    </fill>
    <fill>
      <patternFill patternType="solid">
        <fgColor rgb="FFB03A38"/>
        <bgColor rgb="FFB03A38"/>
      </patternFill>
    </fill>
    <fill>
      <patternFill patternType="solid">
        <fgColor theme="7"/>
      </patternFill>
    </fill>
    <fill>
      <patternFill patternType="solid">
        <fgColor theme="7"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darkVertical"/>
    </fill>
    <fill>
      <patternFill patternType="solid">
        <fgColor indexed="42"/>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4"/>
        <bgColor indexed="54"/>
      </patternFill>
    </fill>
    <fill>
      <patternFill patternType="solid">
        <fgColor indexed="10"/>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55"/>
      </patternFill>
    </fill>
    <fill>
      <patternFill patternType="solid">
        <fgColor indexed="43"/>
      </patternFill>
    </fill>
    <fill>
      <patternFill patternType="solid">
        <fgColor indexed="43"/>
        <bgColor indexed="43"/>
      </patternFill>
    </fill>
    <fill>
      <patternFill patternType="solid">
        <fgColor indexed="26"/>
      </patternFill>
    </fill>
    <fill>
      <patternFill patternType="solid">
        <fgColor indexed="9"/>
        <bgColor indexed="64"/>
      </patternFill>
    </fill>
    <fill>
      <patternFill patternType="solid">
        <fgColor indexed="12"/>
        <bgColor indexed="64"/>
      </patternFill>
    </fill>
    <fill>
      <patternFill patternType="solid">
        <fgColor indexed="43"/>
        <bgColor indexed="26"/>
      </patternFill>
    </fill>
    <fill>
      <patternFill patternType="solid">
        <fgColor indexed="56"/>
      </patternFill>
    </fill>
    <fill>
      <patternFill patternType="solid">
        <fgColor indexed="54"/>
      </patternFill>
    </fill>
    <fill>
      <patternFill patternType="solid">
        <fgColor indexed="38"/>
      </patternFill>
    </fill>
    <fill>
      <patternFill patternType="solid">
        <fgColor indexed="8"/>
        <bgColor indexed="64"/>
      </patternFill>
    </fill>
    <fill>
      <patternFill patternType="solid">
        <fgColor indexed="9"/>
      </patternFill>
    </fill>
    <fill>
      <patternFill patternType="mediumGray">
        <fgColor indexed="22"/>
      </patternFill>
    </fill>
    <fill>
      <patternFill patternType="solid">
        <fgColor indexed="8"/>
      </patternFill>
    </fill>
    <fill>
      <patternFill patternType="solid">
        <fgColor indexed="13"/>
      </patternFill>
    </fill>
    <fill>
      <patternFill patternType="solid">
        <fgColor indexed="65"/>
        <bgColor indexed="64"/>
      </patternFill>
    </fill>
    <fill>
      <patternFill patternType="gray125">
        <fgColor indexed="8"/>
      </patternFill>
    </fill>
    <fill>
      <patternFill patternType="solid">
        <fgColor indexed="27"/>
        <bgColor indexed="64"/>
      </patternFill>
    </fill>
    <fill>
      <patternFill patternType="solid">
        <fgColor indexed="31"/>
        <bgColor indexed="64"/>
      </patternFill>
    </fill>
    <fill>
      <patternFill patternType="solid">
        <fgColor indexed="29"/>
        <bgColor indexed="64"/>
      </patternFill>
    </fill>
    <fill>
      <patternFill patternType="solid">
        <fgColor indexed="17"/>
      </patternFill>
    </fill>
    <fill>
      <patternFill patternType="solid">
        <fgColor indexed="44"/>
        <bgColor indexed="27"/>
      </patternFill>
    </fill>
    <fill>
      <patternFill patternType="solid">
        <fgColor indexed="22"/>
        <bgColor indexed="31"/>
      </patternFill>
    </fill>
    <fill>
      <patternFill patternType="solid">
        <fgColor indexed="22"/>
        <bgColor indexed="42"/>
      </patternFill>
    </fill>
    <fill>
      <patternFill patternType="solid">
        <fgColor indexed="31"/>
        <bgColor indexed="22"/>
      </patternFill>
    </fill>
    <fill>
      <patternFill patternType="solid">
        <fgColor indexed="14"/>
        <bgColor indexed="33"/>
      </patternFill>
    </fill>
    <fill>
      <patternFill patternType="solid">
        <fgColor indexed="9"/>
        <bgColor indexed="26"/>
      </patternFill>
    </fill>
    <fill>
      <patternFill patternType="solid">
        <fgColor indexed="13"/>
        <bgColor indexed="34"/>
      </patternFill>
    </fill>
    <fill>
      <patternFill patternType="solid">
        <fgColor indexed="11"/>
        <bgColor indexed="49"/>
      </patternFill>
    </fill>
    <fill>
      <patternFill patternType="solid">
        <fgColor indexed="51"/>
        <bgColor indexed="13"/>
      </patternFill>
    </fill>
    <fill>
      <patternFill patternType="solid">
        <fgColor indexed="12"/>
      </patternFill>
    </fill>
    <fill>
      <patternFill patternType="solid">
        <fgColor indexed="22"/>
        <bgColor indexed="25"/>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D3D3D3"/>
      </top>
      <bottom style="medium">
        <color indexed="64"/>
      </bottom>
      <diagonal/>
    </border>
    <border>
      <left/>
      <right/>
      <top/>
      <bottom style="medium">
        <color indexed="64"/>
      </bottom>
      <diagonal/>
    </border>
    <border>
      <left style="thin">
        <color rgb="FFD3D3D3"/>
      </left>
      <right/>
      <top style="thin">
        <color rgb="FFD3D3D3"/>
      </top>
      <bottom style="medium">
        <color indexed="64"/>
      </bottom>
      <diagonal/>
    </border>
    <border>
      <left/>
      <right style="thin">
        <color rgb="FFD3D3D3"/>
      </right>
      <top style="thin">
        <color rgb="FFD3D3D3"/>
      </top>
      <bottom style="medium">
        <color indexed="64"/>
      </bottom>
      <diagonal/>
    </border>
    <border>
      <left style="thin">
        <color rgb="FFD3D3D3"/>
      </left>
      <right/>
      <top/>
      <bottom style="medium">
        <color indexed="64"/>
      </bottom>
      <diagonal/>
    </border>
    <border>
      <left/>
      <right style="thin">
        <color rgb="FFD3D3D3"/>
      </right>
      <top/>
      <bottom style="medium">
        <color indexed="64"/>
      </bottom>
      <diagonal/>
    </border>
    <border>
      <left style="thin">
        <color rgb="FFD3D3D3"/>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diagonal/>
    </border>
    <border>
      <left/>
      <right style="thin">
        <color indexed="8"/>
      </right>
      <top/>
      <bottom/>
      <diagonal/>
    </border>
    <border>
      <left/>
      <right/>
      <top/>
      <bottom style="double">
        <color indexed="64"/>
      </bottom>
      <diagonal/>
    </border>
    <border>
      <left style="thin">
        <color rgb="FFD3D3D3"/>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thin">
        <color indexed="64"/>
      </bottom>
      <diagonal/>
    </border>
    <border>
      <left/>
      <right/>
      <top style="hair">
        <color indexed="8"/>
      </top>
      <bottom style="hair">
        <color indexed="8"/>
      </bottom>
      <diagonal/>
    </border>
    <border>
      <left/>
      <right/>
      <top/>
      <bottom style="medium">
        <color indexed="18"/>
      </bottom>
      <diagonal/>
    </border>
    <border>
      <left/>
      <right/>
      <top/>
      <bottom style="thin">
        <color indexed="4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tted">
        <color indexed="64"/>
      </top>
      <bottom/>
      <diagonal/>
    </border>
    <border>
      <left/>
      <right/>
      <top style="double">
        <color indexed="64"/>
      </top>
      <bottom style="double">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style="thin">
        <color indexed="8"/>
      </left>
      <right style="thin">
        <color indexed="8"/>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style="medium">
        <color indexed="62"/>
      </left>
      <right style="medium">
        <color indexed="62"/>
      </right>
      <top style="medium">
        <color indexed="62"/>
      </top>
      <bottom style="medium">
        <color indexed="62"/>
      </bottom>
      <diagonal/>
    </border>
    <border>
      <left style="thin">
        <color indexed="10"/>
      </left>
      <right style="thin">
        <color indexed="10"/>
      </right>
      <top style="thin">
        <color indexed="10"/>
      </top>
      <bottom style="thin">
        <color indexed="10"/>
      </bottom>
      <diagonal/>
    </border>
    <border>
      <left/>
      <right/>
      <top/>
      <bottom style="double">
        <color indexed="10"/>
      </bottom>
      <diagonal/>
    </border>
    <border>
      <left style="double">
        <color indexed="10"/>
      </left>
      <right style="double">
        <color indexed="10"/>
      </right>
      <top style="double">
        <color indexed="10"/>
      </top>
      <bottom style="double">
        <color indexed="10"/>
      </bottom>
      <diagonal/>
    </border>
    <border>
      <left style="hair">
        <color indexed="64"/>
      </left>
      <right style="hair">
        <color indexed="64"/>
      </right>
      <top style="thin">
        <color indexed="64"/>
      </top>
      <bottom/>
      <diagonal/>
    </border>
    <border>
      <left style="thin">
        <color indexed="51"/>
      </left>
      <right style="thin">
        <color indexed="51"/>
      </right>
      <top/>
      <bottom/>
      <diagonal/>
    </border>
    <border>
      <left style="hair">
        <color indexed="64"/>
      </left>
      <right style="hair">
        <color indexed="64"/>
      </right>
      <top style="double">
        <color indexed="64"/>
      </top>
      <bottom/>
      <diagonal/>
    </border>
    <border>
      <left/>
      <right/>
      <top style="thin">
        <color indexed="56"/>
      </top>
      <bottom style="double">
        <color indexed="56"/>
      </bottom>
      <diagonal/>
    </border>
    <border>
      <left style="thin">
        <color indexed="8"/>
      </left>
      <right style="thin">
        <color indexed="8"/>
      </right>
      <top style="double">
        <color indexed="8"/>
      </top>
      <bottom style="thin">
        <color indexed="8"/>
      </bottom>
      <diagonal/>
    </border>
    <border>
      <left style="medium">
        <color indexed="18"/>
      </left>
      <right style="medium">
        <color indexed="18"/>
      </right>
      <top style="medium">
        <color indexed="18"/>
      </top>
      <bottom style="medium">
        <color indexed="18"/>
      </bottom>
      <diagonal/>
    </border>
    <border>
      <left style="medium">
        <color indexed="57"/>
      </left>
      <right style="medium">
        <color indexed="57"/>
      </right>
      <top style="medium">
        <color indexed="57"/>
      </top>
      <bottom style="medium">
        <color indexed="57"/>
      </bottom>
      <diagonal/>
    </border>
    <border>
      <left style="hair">
        <color indexed="23"/>
      </left>
      <right style="hair">
        <color indexed="23"/>
      </right>
      <top style="hair">
        <color indexed="23"/>
      </top>
      <bottom style="hair">
        <color indexed="23"/>
      </bottom>
      <diagonal/>
    </border>
    <border>
      <left style="thin">
        <color indexed="8"/>
      </left>
      <right/>
      <top/>
      <bottom style="thin">
        <color indexed="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D3D3D3"/>
      </right>
      <top style="medium">
        <color indexed="64"/>
      </top>
      <bottom style="medium">
        <color indexed="64"/>
      </bottom>
      <diagonal/>
    </border>
  </borders>
  <cellStyleXfs count="21196">
    <xf numFmtId="0" fontId="0" fillId="0" borderId="0"/>
    <xf numFmtId="167" fontId="5" fillId="0" borderId="0" applyFont="0" applyFill="0" applyBorder="0" applyAlignment="0" applyProtection="0"/>
    <xf numFmtId="0" fontId="7" fillId="0" borderId="0" applyNumberFormat="0" applyFill="0" applyBorder="0" applyAlignment="0" applyProtection="0"/>
    <xf numFmtId="0" fontId="12" fillId="0" borderId="0"/>
    <xf numFmtId="0" fontId="16" fillId="0" borderId="0"/>
    <xf numFmtId="0" fontId="23" fillId="0" borderId="1">
      <alignment horizontal="center"/>
    </xf>
    <xf numFmtId="0" fontId="24" fillId="0" borderId="2">
      <alignment horizontal="left" wrapText="1" indent="2"/>
    </xf>
    <xf numFmtId="0" fontId="25" fillId="0" borderId="0">
      <alignment wrapText="1"/>
    </xf>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85" fontId="26" fillId="0" borderId="0">
      <alignment horizontal="center"/>
    </xf>
    <xf numFmtId="0" fontId="26" fillId="0" borderId="0">
      <alignment horizontal="center"/>
    </xf>
    <xf numFmtId="0" fontId="19"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21" fillId="0" borderId="0"/>
    <xf numFmtId="0" fontId="17" fillId="0" borderId="0"/>
    <xf numFmtId="0" fontId="18"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29" fillId="0" borderId="3">
      <alignment horizontal="left" wrapText="1" indent="1"/>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0" fillId="0" borderId="4">
      <alignment vertical="center" wrapText="1"/>
    </xf>
    <xf numFmtId="0" fontId="31" fillId="0" borderId="5">
      <alignment horizontal="center"/>
    </xf>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17" fillId="0" borderId="0" applyFont="0" applyFill="0" applyBorder="0" applyAlignment="0" applyProtection="0"/>
    <xf numFmtId="0" fontId="13" fillId="0" borderId="0"/>
    <xf numFmtId="0" fontId="40" fillId="0" borderId="0" applyNumberFormat="0" applyFill="0" applyBorder="0" applyAlignment="0" applyProtection="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169" fontId="17" fillId="0" borderId="0" applyFont="0" applyFill="0" applyBorder="0" applyAlignment="0" applyProtection="0"/>
    <xf numFmtId="0" fontId="17" fillId="0" borderId="0"/>
    <xf numFmtId="0" fontId="39" fillId="0" borderId="0" applyNumberFormat="0" applyFill="0" applyBorder="0" applyAlignment="0" applyProtection="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18" fillId="0" borderId="0" applyFill="0" applyBorder="0">
      <alignment vertical="center"/>
    </xf>
    <xf numFmtId="0" fontId="18" fillId="0" borderId="0" applyFont="0" applyFill="0" applyBorder="0" applyAlignment="0" applyProtection="0"/>
    <xf numFmtId="0" fontId="18" fillId="0" borderId="0" applyFont="0" applyFill="0" applyBorder="0" applyAlignment="0" applyProtection="0"/>
    <xf numFmtId="0" fontId="18" fillId="0" borderId="0"/>
    <xf numFmtId="37" fontId="42" fillId="0" borderId="0"/>
    <xf numFmtId="37" fontId="42" fillId="0" borderId="0"/>
    <xf numFmtId="37" fontId="42" fillId="0" borderId="0"/>
    <xf numFmtId="37" fontId="42" fillId="0" borderId="0"/>
    <xf numFmtId="37" fontId="42" fillId="0" borderId="0"/>
    <xf numFmtId="37" fontId="42" fillId="0" borderId="0"/>
    <xf numFmtId="37" fontId="42" fillId="0" borderId="0"/>
    <xf numFmtId="167" fontId="5" fillId="0" borderId="0" applyFont="0" applyFill="0" applyBorder="0" applyAlignment="0" applyProtection="0"/>
    <xf numFmtId="167" fontId="43" fillId="0" borderId="0" applyFont="0" applyFill="0" applyBorder="0" applyAlignment="0" applyProtection="0"/>
    <xf numFmtId="167" fontId="18" fillId="0" borderId="17" applyFont="0" applyFill="0" applyAlignment="0">
      <protection locked="0"/>
    </xf>
    <xf numFmtId="186" fontId="18" fillId="0" borderId="18" applyFill="0" applyAlignment="0">
      <protection locked="0"/>
    </xf>
    <xf numFmtId="167" fontId="18" fillId="0" borderId="0" applyFont="0" applyFill="0" applyBorder="0" applyAlignment="0" applyProtection="0"/>
    <xf numFmtId="167" fontId="17" fillId="0" borderId="0" applyFont="0" applyFill="0" applyBorder="0" applyAlignment="0" applyProtection="0"/>
    <xf numFmtId="39" fontId="18" fillId="0" borderId="17" applyFont="0" applyFill="0" applyAlignment="0">
      <protection locked="0"/>
    </xf>
    <xf numFmtId="167" fontId="18" fillId="0" borderId="0" applyFont="0" applyFill="0" applyBorder="0" applyAlignment="0" applyProtection="0"/>
    <xf numFmtId="39" fontId="18" fillId="0" borderId="17" applyFont="0" applyFill="0" applyAlignment="0">
      <protection locked="0"/>
    </xf>
    <xf numFmtId="167" fontId="18"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5" fillId="0" borderId="0" applyFont="0" applyFill="0" applyBorder="0" applyAlignment="0" applyProtection="0"/>
    <xf numFmtId="167" fontId="44" fillId="0" borderId="0" applyFont="0" applyFill="0" applyBorder="0" applyAlignment="0" applyProtection="0"/>
    <xf numFmtId="167" fontId="18" fillId="0" borderId="17" applyFont="0" applyFill="0" applyAlignment="0">
      <protection locked="0"/>
    </xf>
    <xf numFmtId="167" fontId="1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18"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169" fontId="40" fillId="0" borderId="0" applyFont="0" applyFill="0" applyBorder="0" applyAlignment="0" applyProtection="0"/>
    <xf numFmtId="169" fontId="36"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38"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0" fontId="46" fillId="0" borderId="0"/>
    <xf numFmtId="0" fontId="46" fillId="0" borderId="0"/>
    <xf numFmtId="166" fontId="43"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38" fontId="47" fillId="5" borderId="0" applyNumberFormat="0" applyBorder="0" applyAlignment="0" applyProtection="0"/>
    <xf numFmtId="0" fontId="48" fillId="0" borderId="13" applyNumberFormat="0" applyAlignment="0" applyProtection="0">
      <alignment horizontal="left" vertical="center"/>
    </xf>
    <xf numFmtId="0" fontId="48" fillId="0" borderId="13" applyNumberFormat="0" applyAlignment="0" applyProtection="0">
      <alignment horizontal="left" vertical="center"/>
    </xf>
    <xf numFmtId="0" fontId="48" fillId="0" borderId="13" applyNumberFormat="0" applyAlignment="0" applyProtection="0">
      <alignment horizontal="left" vertical="center"/>
    </xf>
    <xf numFmtId="0" fontId="48" fillId="0" borderId="14">
      <alignment horizontal="left" vertical="center"/>
    </xf>
    <xf numFmtId="0" fontId="48" fillId="0" borderId="14">
      <alignment horizontal="left" vertical="center"/>
    </xf>
    <xf numFmtId="0" fontId="48" fillId="0" borderId="14">
      <alignment horizontal="left" vertical="center"/>
    </xf>
    <xf numFmtId="0" fontId="49" fillId="0" borderId="0" applyNumberFormat="0" applyFill="0" applyBorder="0" applyAlignment="0" applyProtection="0">
      <alignment vertical="top"/>
      <protection locked="0"/>
    </xf>
    <xf numFmtId="10" fontId="47" fillId="6" borderId="1" applyNumberFormat="0" applyBorder="0" applyAlignment="0" applyProtection="0"/>
    <xf numFmtId="10" fontId="47" fillId="6" borderId="1" applyNumberFormat="0" applyBorder="0" applyAlignment="0" applyProtection="0"/>
    <xf numFmtId="37" fontId="50" fillId="0" borderId="0"/>
    <xf numFmtId="190" fontId="51" fillId="0" borderId="0"/>
    <xf numFmtId="0" fontId="46" fillId="0" borderId="0"/>
    <xf numFmtId="0" fontId="46" fillId="0" borderId="0"/>
    <xf numFmtId="0" fontId="5" fillId="0" borderId="0"/>
    <xf numFmtId="0" fontId="5" fillId="0" borderId="0"/>
    <xf numFmtId="0" fontId="5" fillId="0" borderId="0"/>
    <xf numFmtId="0" fontId="39" fillId="0" borderId="0" applyNumberFormat="0" applyFill="0" applyBorder="0" applyAlignment="0" applyProtection="0"/>
    <xf numFmtId="0" fontId="17" fillId="0" borderId="0"/>
    <xf numFmtId="0" fontId="17"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39" fillId="0" borderId="0" applyNumberFormat="0" applyFill="0" applyBorder="0" applyAlignment="0" applyProtection="0"/>
    <xf numFmtId="0" fontId="5" fillId="0" borderId="0"/>
    <xf numFmtId="0" fontId="5" fillId="0" borderId="0"/>
    <xf numFmtId="0" fontId="39" fillId="0" borderId="0" applyNumberFormat="0" applyFill="0" applyBorder="0" applyAlignment="0" applyProtection="0"/>
    <xf numFmtId="0" fontId="39" fillId="0" borderId="0" applyNumberFormat="0" applyFill="0" applyBorder="0" applyAlignment="0" applyProtection="0"/>
    <xf numFmtId="0" fontId="40" fillId="0" borderId="0"/>
    <xf numFmtId="0" fontId="39" fillId="0" borderId="0"/>
    <xf numFmtId="0" fontId="17" fillId="0" borderId="0"/>
    <xf numFmtId="0" fontId="39"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52" fillId="0" borderId="0"/>
    <xf numFmtId="0" fontId="40" fillId="0" borderId="0"/>
    <xf numFmtId="0" fontId="40" fillId="0" borderId="0"/>
    <xf numFmtId="0" fontId="39" fillId="0" borderId="0"/>
    <xf numFmtId="0" fontId="45" fillId="0" borderId="0"/>
    <xf numFmtId="0" fontId="40" fillId="0" borderId="0"/>
    <xf numFmtId="0" fontId="40" fillId="0" borderId="0"/>
    <xf numFmtId="0" fontId="40" fillId="0" borderId="0"/>
    <xf numFmtId="0" fontId="40" fillId="0" borderId="0"/>
    <xf numFmtId="0" fontId="40" fillId="0" borderId="0"/>
    <xf numFmtId="0" fontId="39" fillId="0" borderId="0" applyNumberFormat="0" applyFill="0" applyBorder="0" applyAlignment="0" applyProtection="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38" fillId="0" borderId="0"/>
    <xf numFmtId="0" fontId="39" fillId="0" borderId="0" applyNumberFormat="0" applyFill="0" applyBorder="0" applyAlignment="0" applyProtection="0"/>
    <xf numFmtId="0" fontId="52" fillId="0" borderId="0"/>
    <xf numFmtId="0" fontId="17" fillId="0" borderId="0"/>
    <xf numFmtId="0" fontId="39" fillId="0" borderId="0" applyNumberFormat="0" applyFill="0" applyBorder="0" applyAlignment="0" applyProtection="0"/>
    <xf numFmtId="0" fontId="39" fillId="0" borderId="0" applyNumberFormat="0" applyFill="0" applyBorder="0" applyAlignment="0" applyProtection="0"/>
    <xf numFmtId="0" fontId="5" fillId="0" borderId="0"/>
    <xf numFmtId="10"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19" applyFont="0" applyFill="0" applyAlignment="0" applyProtection="0"/>
    <xf numFmtId="9" fontId="43" fillId="0" borderId="0" applyFont="0" applyFill="0" applyBorder="0" applyAlignment="0" applyProtection="0"/>
    <xf numFmtId="9" fontId="18" fillId="0" borderId="19" applyFont="0" applyFill="0" applyAlignment="0" applyProtection="0"/>
    <xf numFmtId="9" fontId="18" fillId="0" borderId="19" applyFont="0" applyFill="0" applyAlignment="0" applyProtection="0"/>
    <xf numFmtId="9" fontId="18" fillId="0" borderId="19" applyFont="0" applyFill="0" applyAlignment="0" applyProtection="0"/>
    <xf numFmtId="9" fontId="17" fillId="0" borderId="0" applyFont="0" applyFill="0" applyBorder="0" applyAlignment="0" applyProtection="0"/>
    <xf numFmtId="9" fontId="38" fillId="0" borderId="0" applyFont="0" applyFill="0" applyBorder="0" applyAlignment="0" applyProtection="0"/>
    <xf numFmtId="169" fontId="17" fillId="0" borderId="0" applyFont="0" applyFill="0" applyBorder="0" applyAlignment="0" applyProtection="0"/>
    <xf numFmtId="9" fontId="18" fillId="0" borderId="19" applyFont="0" applyFill="0" applyAlignment="0" applyProtection="0"/>
    <xf numFmtId="9" fontId="18" fillId="0" borderId="19" applyFont="0" applyFill="0" applyAlignment="0" applyProtection="0"/>
    <xf numFmtId="0" fontId="17" fillId="0" borderId="0"/>
    <xf numFmtId="9" fontId="44" fillId="0" borderId="0" applyFont="0" applyFill="0" applyBorder="0" applyAlignment="0" applyProtection="0"/>
    <xf numFmtId="9" fontId="44"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0" borderId="0"/>
    <xf numFmtId="0" fontId="53" fillId="0" borderId="1">
      <alignment horizontal="center"/>
    </xf>
    <xf numFmtId="0" fontId="37" fillId="0" borderId="0">
      <alignment vertical="top"/>
    </xf>
    <xf numFmtId="0" fontId="53" fillId="0" borderId="1">
      <alignment horizontal="center"/>
    </xf>
    <xf numFmtId="0" fontId="53" fillId="0" borderId="1">
      <alignment horizontal="center"/>
    </xf>
    <xf numFmtId="0" fontId="53" fillId="0" borderId="1">
      <alignment horizontal="center"/>
    </xf>
    <xf numFmtId="0" fontId="53" fillId="0" borderId="0">
      <alignment horizontal="center" vertical="center"/>
    </xf>
    <xf numFmtId="0" fontId="54" fillId="7" borderId="0" applyNumberFormat="0" applyFill="0">
      <alignment horizontal="left" vertical="center"/>
    </xf>
    <xf numFmtId="41" fontId="18" fillId="0" borderId="0" applyFont="0" applyFill="0" applyBorder="0" applyAlignment="0" applyProtection="0"/>
    <xf numFmtId="191" fontId="18" fillId="0" borderId="0" applyFont="0" applyFill="0" applyBorder="0" applyAlignment="0" applyProtection="0"/>
    <xf numFmtId="192" fontId="18" fillId="0" borderId="0" applyFont="0" applyFill="0" applyBorder="0" applyAlignment="0" applyProtection="0"/>
    <xf numFmtId="41" fontId="18" fillId="0" borderId="0" applyFont="0" applyFill="0" applyBorder="0" applyAlignment="0" applyProtection="0"/>
    <xf numFmtId="193" fontId="55" fillId="0" borderId="0" applyFont="0" applyFill="0" applyBorder="0" applyAlignment="0" applyProtection="0"/>
    <xf numFmtId="0" fontId="56" fillId="0" borderId="0"/>
    <xf numFmtId="167" fontId="44" fillId="0" borderId="0" applyFont="0" applyFill="0" applyBorder="0" applyAlignment="0" applyProtection="0"/>
    <xf numFmtId="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57" fillId="0" borderId="0"/>
    <xf numFmtId="194" fontId="17" fillId="0" borderId="0"/>
    <xf numFmtId="195" fontId="17" fillId="4" borderId="0" applyNumberFormat="0" applyBorder="0" applyAlignment="0" applyProtection="0"/>
    <xf numFmtId="195" fontId="35" fillId="3" borderId="0" applyNumberFormat="0" applyBorder="0" applyAlignment="0" applyProtection="0"/>
    <xf numFmtId="167"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58" fillId="0" borderId="0"/>
    <xf numFmtId="195" fontId="18" fillId="0" borderId="0"/>
    <xf numFmtId="195" fontId="17" fillId="0" borderId="0"/>
    <xf numFmtId="195" fontId="17" fillId="0" borderId="0"/>
    <xf numFmtId="195" fontId="17" fillId="0" borderId="0"/>
    <xf numFmtId="195" fontId="17" fillId="0" borderId="0"/>
    <xf numFmtId="9" fontId="5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167" fontId="18"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2" fillId="0" borderId="0"/>
    <xf numFmtId="0" fontId="17" fillId="0" borderId="0"/>
    <xf numFmtId="169" fontId="17" fillId="0" borderId="0" applyFont="0" applyFill="0" applyBorder="0" applyAlignment="0" applyProtection="0"/>
    <xf numFmtId="0" fontId="17" fillId="0" borderId="0"/>
    <xf numFmtId="0" fontId="13" fillId="0" borderId="0"/>
    <xf numFmtId="0" fontId="13"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7" fontId="18" fillId="0" borderId="0" applyFont="0" applyFill="0" applyBorder="0" applyAlignment="0" applyProtection="0"/>
    <xf numFmtId="167" fontId="18" fillId="0" borderId="0" applyFont="0" applyFill="0" applyBorder="0" applyAlignment="0" applyProtection="0"/>
    <xf numFmtId="169" fontId="17" fillId="0" borderId="0" applyFont="0" applyFill="0" applyBorder="0" applyAlignment="0" applyProtection="0"/>
    <xf numFmtId="0" fontId="17" fillId="0" borderId="0"/>
    <xf numFmtId="0" fontId="4"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64" fillId="0" borderId="0"/>
    <xf numFmtId="0" fontId="64" fillId="0" borderId="0"/>
    <xf numFmtId="0" fontId="64" fillId="0" borderId="0"/>
    <xf numFmtId="0" fontId="64" fillId="0" borderId="0"/>
    <xf numFmtId="169" fontId="3" fillId="0" borderId="0" applyFont="0" applyFill="0" applyBorder="0" applyAlignment="0" applyProtection="0"/>
    <xf numFmtId="0" fontId="3" fillId="0" borderId="0"/>
    <xf numFmtId="0" fontId="3" fillId="0" borderId="0"/>
    <xf numFmtId="0" fontId="16" fillId="0" borderId="0" applyFill="0" applyBorder="0">
      <alignment vertical="center"/>
    </xf>
    <xf numFmtId="167" fontId="16" fillId="0" borderId="17" applyFont="0" applyFill="0" applyAlignment="0">
      <protection locked="0"/>
    </xf>
    <xf numFmtId="186" fontId="16" fillId="0" borderId="18" applyFill="0" applyAlignment="0">
      <protection locked="0"/>
    </xf>
    <xf numFmtId="167" fontId="16" fillId="0" borderId="0" applyFont="0" applyFill="0" applyBorder="0" applyAlignment="0" applyProtection="0"/>
    <xf numFmtId="167" fontId="3" fillId="0" borderId="0" applyFont="0" applyFill="0" applyBorder="0" applyAlignment="0" applyProtection="0"/>
    <xf numFmtId="39" fontId="16" fillId="0" borderId="17" applyFont="0" applyFill="0" applyAlignment="0">
      <protection locked="0"/>
    </xf>
    <xf numFmtId="167" fontId="16" fillId="0" borderId="0" applyFont="0" applyFill="0" applyBorder="0" applyAlignment="0" applyProtection="0"/>
    <xf numFmtId="39" fontId="16" fillId="0" borderId="17" applyFont="0" applyFill="0" applyAlignment="0">
      <protection locked="0"/>
    </xf>
    <xf numFmtId="167" fontId="16" fillId="0" borderId="0" applyFont="0" applyFill="0" applyBorder="0" applyAlignment="0" applyProtection="0"/>
    <xf numFmtId="167" fontId="16" fillId="0" borderId="0" applyFont="0" applyFill="0" applyBorder="0" applyAlignment="0" applyProtection="0"/>
    <xf numFmtId="167" fontId="16" fillId="0" borderId="17" applyFont="0" applyFill="0" applyAlignment="0">
      <protection locked="0"/>
    </xf>
    <xf numFmtId="167"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89" fontId="16" fillId="0" borderId="0" applyFont="0" applyFill="0" applyBorder="0" applyAlignment="0" applyProtection="0"/>
    <xf numFmtId="0" fontId="3" fillId="0" borderId="0"/>
    <xf numFmtId="0" fontId="3" fillId="0" borderId="0"/>
    <xf numFmtId="0" fontId="16" fillId="0" borderId="0"/>
    <xf numFmtId="0" fontId="3" fillId="0" borderId="0"/>
    <xf numFmtId="0" fontId="16" fillId="0" borderId="0"/>
    <xf numFmtId="0" fontId="16" fillId="0" borderId="0"/>
    <xf numFmtId="0" fontId="3" fillId="0" borderId="0"/>
    <xf numFmtId="0" fontId="3" fillId="0" borderId="0"/>
    <xf numFmtId="0" fontId="3" fillId="0" borderId="0"/>
    <xf numFmtId="0" fontId="3" fillId="0" borderId="0"/>
    <xf numFmtId="10" fontId="16" fillId="0" borderId="0" applyFont="0" applyFill="0" applyBorder="0" applyAlignment="0" applyProtection="0"/>
    <xf numFmtId="9" fontId="16" fillId="0" borderId="19" applyFont="0" applyFill="0" applyAlignment="0" applyProtection="0"/>
    <xf numFmtId="9" fontId="16" fillId="0" borderId="19" applyFont="0" applyFill="0" applyAlignment="0" applyProtection="0"/>
    <xf numFmtId="9" fontId="16" fillId="0" borderId="19" applyFont="0" applyFill="0" applyAlignment="0" applyProtection="0"/>
    <xf numFmtId="9" fontId="16" fillId="0" borderId="19" applyFont="0" applyFill="0" applyAlignment="0" applyProtection="0"/>
    <xf numFmtId="9" fontId="16"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19" applyFont="0" applyFill="0" applyAlignment="0" applyProtection="0"/>
    <xf numFmtId="9" fontId="16" fillId="0" borderId="19" applyFont="0" applyFill="0" applyAlignment="0" applyProtection="0"/>
    <xf numFmtId="9" fontId="16" fillId="0" borderId="0" applyFont="0" applyFill="0" applyBorder="0" applyAlignment="0" applyProtection="0"/>
    <xf numFmtId="41" fontId="16"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94" fontId="3" fillId="0" borderId="0"/>
    <xf numFmtId="195" fontId="3" fillId="4" borderId="0" applyNumberFormat="0" applyBorder="0" applyAlignment="0" applyProtection="0"/>
    <xf numFmtId="167"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95" fontId="16" fillId="0" borderId="0"/>
    <xf numFmtId="195" fontId="3" fillId="0" borderId="0"/>
    <xf numFmtId="195" fontId="3" fillId="0" borderId="0"/>
    <xf numFmtId="195" fontId="3" fillId="0" borderId="0"/>
    <xf numFmtId="195"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167" fontId="16"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7" fontId="16" fillId="0" borderId="0" applyFont="0" applyFill="0" applyBorder="0" applyAlignment="0" applyProtection="0"/>
    <xf numFmtId="167" fontId="16"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94" fontId="3" fillId="0" borderId="0"/>
    <xf numFmtId="195" fontId="3" fillId="4" borderId="0" applyNumberFormat="0" applyBorder="0" applyAlignment="0" applyProtection="0"/>
    <xf numFmtId="167"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95" fontId="3" fillId="0" borderId="0"/>
    <xf numFmtId="195" fontId="3" fillId="0" borderId="0"/>
    <xf numFmtId="195" fontId="3" fillId="0" borderId="0"/>
    <xf numFmtId="195"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0" fontId="1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169"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5" fillId="0" borderId="0"/>
    <xf numFmtId="167" fontId="5" fillId="0" borderId="0" applyFont="0" applyFill="0" applyBorder="0" applyAlignment="0" applyProtection="0"/>
    <xf numFmtId="169" fontId="5" fillId="0" borderId="0" applyFont="0" applyFill="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74"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74" fillId="12"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74" fillId="11"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74" fillId="11"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74"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74" fillId="15" borderId="0" applyNumberFormat="0" applyBorder="0" applyAlignment="0" applyProtection="0"/>
    <xf numFmtId="0" fontId="75" fillId="0" borderId="0">
      <alignment horizontal="center" wrapText="1"/>
      <protection locked="0"/>
    </xf>
    <xf numFmtId="200" fontId="16" fillId="0" borderId="0" applyFill="0" applyBorder="0" applyAlignment="0"/>
    <xf numFmtId="200" fontId="16" fillId="0" borderId="0" applyFill="0" applyBorder="0" applyAlignment="0"/>
    <xf numFmtId="197" fontId="16" fillId="0" borderId="0" applyFill="0" applyBorder="0" applyAlignment="0"/>
    <xf numFmtId="197" fontId="16" fillId="0" borderId="0" applyFill="0" applyBorder="0" applyAlignment="0"/>
    <xf numFmtId="201" fontId="16" fillId="0" borderId="0" applyFill="0" applyBorder="0" applyAlignment="0"/>
    <xf numFmtId="201" fontId="16" fillId="0" borderId="0" applyFill="0" applyBorder="0" applyAlignment="0"/>
    <xf numFmtId="202" fontId="16" fillId="0" borderId="0" applyFill="0" applyBorder="0" applyAlignment="0"/>
    <xf numFmtId="202" fontId="16" fillId="0" borderId="0" applyFill="0" applyBorder="0" applyAlignment="0"/>
    <xf numFmtId="203" fontId="16" fillId="0" borderId="0" applyFill="0" applyBorder="0" applyAlignment="0"/>
    <xf numFmtId="203" fontId="16" fillId="0" borderId="0" applyFill="0" applyBorder="0" applyAlignment="0"/>
    <xf numFmtId="204" fontId="16" fillId="0" borderId="0" applyFill="0" applyBorder="0" applyAlignment="0"/>
    <xf numFmtId="204" fontId="16" fillId="0" borderId="0" applyFill="0" applyBorder="0" applyAlignment="0"/>
    <xf numFmtId="205" fontId="16" fillId="0" borderId="0" applyFill="0" applyBorder="0" applyAlignment="0"/>
    <xf numFmtId="205" fontId="16" fillId="0" borderId="0" applyFill="0" applyBorder="0" applyAlignment="0"/>
    <xf numFmtId="197" fontId="16" fillId="0" borderId="0" applyFill="0" applyBorder="0" applyAlignment="0"/>
    <xf numFmtId="197" fontId="16" fillId="0" borderId="0" applyFill="0" applyBorder="0" applyAlignment="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37" fillId="0" borderId="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0" fontId="77" fillId="0" borderId="0" applyNumberFormat="0" applyAlignment="0">
      <alignment horizontal="left"/>
    </xf>
    <xf numFmtId="197" fontId="16" fillId="0" borderId="0" applyFont="0" applyFill="0" applyBorder="0" applyAlignment="0" applyProtection="0"/>
    <xf numFmtId="197" fontId="16" fillId="0" borderId="0" applyFont="0" applyFill="0" applyBorder="0" applyAlignment="0" applyProtection="0"/>
    <xf numFmtId="206" fontId="16" fillId="0" borderId="0" applyFont="0" applyFill="0" applyBorder="0" applyAlignment="0"/>
    <xf numFmtId="206" fontId="16" fillId="0" borderId="0" applyFont="0" applyFill="0" applyBorder="0" applyAlignment="0"/>
    <xf numFmtId="165" fontId="16" fillId="0" borderId="0" applyFont="0" applyFill="0" applyBorder="0" applyAlignment="0"/>
    <xf numFmtId="165" fontId="16" fillId="0" borderId="0" applyFont="0" applyFill="0" applyBorder="0" applyAlignment="0"/>
    <xf numFmtId="207" fontId="39" fillId="0" borderId="0"/>
    <xf numFmtId="15" fontId="73" fillId="0" borderId="0" applyFill="0" applyBorder="0" applyAlignment="0"/>
    <xf numFmtId="208" fontId="16" fillId="6" borderId="0" applyFont="0" applyFill="0" applyBorder="0" applyAlignment="0" applyProtection="0"/>
    <xf numFmtId="208" fontId="16" fillId="6" borderId="0" applyFont="0" applyFill="0" applyBorder="0" applyAlignment="0" applyProtection="0"/>
    <xf numFmtId="208" fontId="16" fillId="6" borderId="24" applyFont="0" applyFill="0" applyBorder="0" applyAlignment="0" applyProtection="0"/>
    <xf numFmtId="208" fontId="16" fillId="6" borderId="24" applyFont="0" applyFill="0" applyBorder="0" applyAlignment="0" applyProtection="0"/>
    <xf numFmtId="17" fontId="73" fillId="0" borderId="0" applyFill="0" applyBorder="0">
      <alignment horizontal="right"/>
    </xf>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207" fontId="39" fillId="0" borderId="0"/>
    <xf numFmtId="14" fontId="37" fillId="0" borderId="0" applyFill="0" applyBorder="0" applyAlignment="0"/>
    <xf numFmtId="0" fontId="78" fillId="16"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204" fontId="16" fillId="0" borderId="0" applyFill="0" applyBorder="0" applyAlignment="0"/>
    <xf numFmtId="204" fontId="16" fillId="0" borderId="0" applyFill="0" applyBorder="0" applyAlignment="0"/>
    <xf numFmtId="197" fontId="16" fillId="0" borderId="0" applyFill="0" applyBorder="0" applyAlignment="0"/>
    <xf numFmtId="197" fontId="16" fillId="0" borderId="0" applyFill="0" applyBorder="0" applyAlignment="0"/>
    <xf numFmtId="204" fontId="16" fillId="0" borderId="0" applyFill="0" applyBorder="0" applyAlignment="0"/>
    <xf numFmtId="204" fontId="16" fillId="0" borderId="0" applyFill="0" applyBorder="0" applyAlignment="0"/>
    <xf numFmtId="205" fontId="16" fillId="0" borderId="0" applyFill="0" applyBorder="0" applyAlignment="0"/>
    <xf numFmtId="205" fontId="16" fillId="0" borderId="0" applyFill="0" applyBorder="0" applyAlignment="0"/>
    <xf numFmtId="197" fontId="16" fillId="0" borderId="0" applyFill="0" applyBorder="0" applyAlignment="0"/>
    <xf numFmtId="197" fontId="16" fillId="0" borderId="0" applyFill="0" applyBorder="0" applyAlignment="0"/>
    <xf numFmtId="0" fontId="79" fillId="0" borderId="0" applyNumberFormat="0" applyAlignment="0">
      <alignment horizontal="left"/>
    </xf>
    <xf numFmtId="0" fontId="80" fillId="0" borderId="0"/>
    <xf numFmtId="0" fontId="47" fillId="0" borderId="0"/>
    <xf numFmtId="0" fontId="47" fillId="0" borderId="0"/>
    <xf numFmtId="0" fontId="81" fillId="0" borderId="0"/>
    <xf numFmtId="0" fontId="82" fillId="0" borderId="0"/>
    <xf numFmtId="0" fontId="83" fillId="0" borderId="0"/>
    <xf numFmtId="0" fontId="75" fillId="0" borderId="0"/>
    <xf numFmtId="0" fontId="75" fillId="0" borderId="0"/>
    <xf numFmtId="0" fontId="84" fillId="0" borderId="0"/>
    <xf numFmtId="0" fontId="39" fillId="0" borderId="0"/>
    <xf numFmtId="209" fontId="16" fillId="6" borderId="0" applyFont="0" applyFill="0" applyBorder="0" applyAlignment="0"/>
    <xf numFmtId="209" fontId="16" fillId="6" borderId="0" applyFont="0" applyFill="0" applyBorder="0" applyAlignment="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5" fillId="0" borderId="0"/>
    <xf numFmtId="0" fontId="48" fillId="0" borderId="0"/>
    <xf numFmtId="0" fontId="48" fillId="0" borderId="0"/>
    <xf numFmtId="0" fontId="86" fillId="0" borderId="7">
      <alignment horizontal="center"/>
    </xf>
    <xf numFmtId="0" fontId="86" fillId="0" borderId="0">
      <alignment horizontal="center"/>
    </xf>
    <xf numFmtId="165" fontId="47" fillId="6" borderId="0" applyFont="0" applyBorder="0" applyAlignment="0" applyProtection="0">
      <protection locked="0"/>
    </xf>
    <xf numFmtId="15" fontId="47" fillId="6" borderId="0" applyFont="0" applyBorder="0" applyAlignment="0" applyProtection="0">
      <protection locked="0"/>
    </xf>
    <xf numFmtId="209" fontId="16" fillId="6" borderId="0" applyFont="0" applyBorder="0" applyAlignment="0">
      <protection locked="0"/>
    </xf>
    <xf numFmtId="209" fontId="16" fillId="6" borderId="0" applyFont="0" applyBorder="0" applyAlignment="0">
      <protection locked="0"/>
    </xf>
    <xf numFmtId="38" fontId="47" fillId="6" borderId="0">
      <protection locked="0"/>
    </xf>
    <xf numFmtId="41" fontId="16" fillId="6" borderId="0" applyFont="0" applyBorder="0" applyAlignment="0">
      <protection locked="0"/>
    </xf>
    <xf numFmtId="10" fontId="47" fillId="6" borderId="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210" fontId="16" fillId="6" borderId="0" applyNumberFormat="0" applyBorder="0" applyAlignment="0">
      <protection locked="0"/>
    </xf>
    <xf numFmtId="210" fontId="16" fillId="6" borderId="0" applyNumberFormat="0" applyBorder="0" applyAlignment="0">
      <protection locked="0"/>
    </xf>
    <xf numFmtId="204" fontId="16" fillId="0" borderId="0" applyFill="0" applyBorder="0" applyAlignment="0"/>
    <xf numFmtId="204" fontId="16" fillId="0" borderId="0" applyFill="0" applyBorder="0" applyAlignment="0"/>
    <xf numFmtId="197" fontId="16" fillId="0" borderId="0" applyFill="0" applyBorder="0" applyAlignment="0"/>
    <xf numFmtId="197" fontId="16" fillId="0" borderId="0" applyFill="0" applyBorder="0" applyAlignment="0"/>
    <xf numFmtId="204" fontId="16" fillId="0" borderId="0" applyFill="0" applyBorder="0" applyAlignment="0"/>
    <xf numFmtId="204" fontId="16" fillId="0" borderId="0" applyFill="0" applyBorder="0" applyAlignment="0"/>
    <xf numFmtId="205" fontId="16" fillId="0" borderId="0" applyFill="0" applyBorder="0" applyAlignment="0"/>
    <xf numFmtId="205" fontId="16" fillId="0" borderId="0" applyFill="0" applyBorder="0" applyAlignment="0"/>
    <xf numFmtId="197" fontId="16" fillId="0" borderId="0" applyFill="0" applyBorder="0" applyAlignment="0"/>
    <xf numFmtId="197" fontId="16" fillId="0" borderId="0" applyFill="0" applyBorder="0" applyAlignment="0"/>
    <xf numFmtId="0" fontId="16" fillId="5" borderId="0" applyFont="0" applyBorder="0" applyAlignment="0" applyProtection="0">
      <alignment horizontal="right"/>
      <protection hidden="1"/>
    </xf>
    <xf numFmtId="0" fontId="16" fillId="5" borderId="0" applyFont="0" applyBorder="0" applyAlignment="0" applyProtection="0">
      <alignment horizontal="right"/>
      <protection hidden="1"/>
    </xf>
    <xf numFmtId="211"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8" fontId="47" fillId="0" borderId="0" applyFont="0" applyFill="0" applyBorder="0" applyAlignment="0"/>
    <xf numFmtId="210" fontId="16" fillId="0" borderId="0" applyFont="0" applyFill="0" applyBorder="0" applyAlignment="0"/>
    <xf numFmtId="210" fontId="16" fillId="0" borderId="0" applyFont="0" applyFill="0" applyBorder="0" applyAlignment="0"/>
    <xf numFmtId="40" fontId="47" fillId="0" borderId="0" applyFont="0" applyFill="0" applyBorder="0" applyAlignment="0"/>
    <xf numFmtId="212" fontId="47" fillId="0"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0" borderId="0"/>
    <xf numFmtId="0" fontId="5" fillId="0" borderId="0"/>
    <xf numFmtId="0" fontId="5" fillId="0" borderId="0"/>
    <xf numFmtId="0" fontId="16" fillId="0" borderId="0"/>
    <xf numFmtId="0" fontId="5" fillId="0" borderId="0"/>
    <xf numFmtId="0" fontId="5" fillId="0" borderId="0"/>
    <xf numFmtId="0" fontId="5" fillId="0" borderId="0"/>
    <xf numFmtId="0" fontId="3" fillId="0" borderId="0"/>
    <xf numFmtId="0" fontId="16" fillId="0" borderId="0"/>
    <xf numFmtId="0" fontId="16" fillId="0" borderId="0"/>
    <xf numFmtId="0" fontId="16" fillId="0" borderId="0"/>
    <xf numFmtId="0" fontId="16" fillId="0" borderId="0"/>
    <xf numFmtId="0" fontId="16" fillId="0" borderId="0"/>
    <xf numFmtId="0" fontId="36" fillId="0" borderId="0"/>
    <xf numFmtId="0" fontId="36" fillId="0" borderId="0"/>
    <xf numFmtId="0" fontId="16" fillId="0" borderId="0"/>
    <xf numFmtId="0" fontId="16" fillId="0" borderId="0"/>
    <xf numFmtId="0" fontId="16" fillId="0" borderId="0"/>
    <xf numFmtId="0" fontId="16" fillId="0" borderId="0"/>
    <xf numFmtId="210" fontId="16" fillId="0" borderId="0" applyNumberFormat="0" applyFill="0" applyBorder="0" applyAlignment="0" applyProtection="0"/>
    <xf numFmtId="210" fontId="16"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13" fontId="16" fillId="0" borderId="0" applyFont="0" applyFill="0" applyBorder="0" applyAlignment="0" applyProtection="0"/>
    <xf numFmtId="21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214" fontId="16" fillId="0" borderId="0"/>
    <xf numFmtId="214" fontId="16" fillId="0" borderId="0"/>
    <xf numFmtId="14" fontId="75" fillId="0" borderId="0">
      <alignment horizontal="center" wrapText="1"/>
      <protection locked="0"/>
    </xf>
    <xf numFmtId="203" fontId="16" fillId="0" borderId="0" applyFont="0" applyFill="0" applyBorder="0" applyAlignment="0" applyProtection="0"/>
    <xf numFmtId="203"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1" fontId="16" fillId="0" borderId="0" applyFont="0" applyFill="0" applyBorder="0" applyAlignment="0"/>
    <xf numFmtId="41" fontId="16" fillId="0" borderId="0" applyFont="0" applyFill="0" applyBorder="0" applyAlignment="0"/>
    <xf numFmtId="10"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214" fontId="16" fillId="0" borderId="0" applyFont="0" applyFill="0" applyBorder="0" applyAlignment="0" applyProtection="0"/>
    <xf numFmtId="214" fontId="16" fillId="0" borderId="0" applyFont="0" applyFill="0" applyBorder="0" applyAlignment="0" applyProtection="0"/>
    <xf numFmtId="204" fontId="16" fillId="0" borderId="0" applyFill="0" applyBorder="0" applyAlignment="0"/>
    <xf numFmtId="204" fontId="16" fillId="0" borderId="0" applyFill="0" applyBorder="0" applyAlignment="0"/>
    <xf numFmtId="197" fontId="16" fillId="0" borderId="0" applyFill="0" applyBorder="0" applyAlignment="0"/>
    <xf numFmtId="197" fontId="16" fillId="0" borderId="0" applyFill="0" applyBorder="0" applyAlignment="0"/>
    <xf numFmtId="204" fontId="16" fillId="0" borderId="0" applyFill="0" applyBorder="0" applyAlignment="0"/>
    <xf numFmtId="204" fontId="16" fillId="0" borderId="0" applyFill="0" applyBorder="0" applyAlignment="0"/>
    <xf numFmtId="205" fontId="16" fillId="0" borderId="0" applyFill="0" applyBorder="0" applyAlignment="0"/>
    <xf numFmtId="205" fontId="16" fillId="0" borderId="0" applyFill="0" applyBorder="0" applyAlignment="0"/>
    <xf numFmtId="197" fontId="16" fillId="0" borderId="0" applyFill="0" applyBorder="0" applyAlignment="0"/>
    <xf numFmtId="197" fontId="16" fillId="0" borderId="0" applyFill="0" applyBorder="0" applyAlignment="0"/>
    <xf numFmtId="210" fontId="16" fillId="0" borderId="0" applyNumberFormat="0" applyFill="0" applyBorder="0" applyAlignment="0" applyProtection="0">
      <alignment horizontal="left"/>
    </xf>
    <xf numFmtId="210" fontId="16" fillId="0" borderId="0" applyNumberFormat="0" applyFill="0" applyBorder="0" applyAlignment="0" applyProtection="0">
      <alignment horizontal="left"/>
    </xf>
    <xf numFmtId="0" fontId="88" fillId="19" borderId="0" applyNumberFormat="0" applyFont="0" applyBorder="0" applyAlignment="0">
      <alignment horizontal="center"/>
    </xf>
    <xf numFmtId="216" fontId="89" fillId="0" borderId="0" applyNumberFormat="0" applyFill="0" applyBorder="0" applyAlignment="0" applyProtection="0">
      <alignment horizontal="left"/>
    </xf>
    <xf numFmtId="0" fontId="88" fillId="1" borderId="14" applyNumberFormat="0" applyFont="0" applyAlignment="0">
      <alignment horizontal="center"/>
    </xf>
    <xf numFmtId="0" fontId="90" fillId="0" borderId="0" applyNumberFormat="0" applyFill="0" applyBorder="0" applyAlignment="0" applyProtection="0"/>
    <xf numFmtId="0" fontId="91" fillId="0" borderId="0" applyNumberFormat="0" applyFill="0" applyBorder="0" applyAlignment="0">
      <alignment horizontal="center"/>
    </xf>
    <xf numFmtId="210" fontId="16" fillId="20" borderId="0" applyNumberFormat="0" applyFont="0" applyBorder="0" applyAlignment="0">
      <protection hidden="1"/>
    </xf>
    <xf numFmtId="210" fontId="16" fillId="20" borderId="0" applyNumberFormat="0" applyFont="0" applyBorder="0" applyAlignment="0">
      <protection hidden="1"/>
    </xf>
    <xf numFmtId="40" fontId="92" fillId="0" borderId="0" applyBorder="0">
      <alignment horizontal="right"/>
    </xf>
    <xf numFmtId="210" fontId="16" fillId="21" borderId="0" applyNumberFormat="0" applyFont="0" applyBorder="0" applyAlignment="0" applyProtection="0"/>
    <xf numFmtId="210" fontId="16" fillId="21" borderId="0" applyNumberFormat="0" applyFont="0" applyBorder="0" applyAlignment="0" applyProtection="0"/>
    <xf numFmtId="49" fontId="37" fillId="0" borderId="0" applyFill="0" applyBorder="0" applyAlignment="0"/>
    <xf numFmtId="217" fontId="16" fillId="0" borderId="0" applyFill="0" applyBorder="0" applyAlignment="0"/>
    <xf numFmtId="217" fontId="16" fillId="0" borderId="0" applyFill="0" applyBorder="0" applyAlignment="0"/>
    <xf numFmtId="218" fontId="16" fillId="0" borderId="0" applyFill="0" applyBorder="0" applyAlignment="0"/>
    <xf numFmtId="218" fontId="16" fillId="0" borderId="0" applyFill="0" applyBorder="0" applyAlignment="0"/>
    <xf numFmtId="219" fontId="16" fillId="0" borderId="0" applyFill="0" applyBorder="0" applyAlignment="0" applyProtection="0">
      <alignment horizontal="right"/>
    </xf>
    <xf numFmtId="219" fontId="16" fillId="0" borderId="0" applyFill="0" applyBorder="0" applyAlignment="0" applyProtection="0">
      <alignment horizontal="right"/>
    </xf>
    <xf numFmtId="210" fontId="16" fillId="0" borderId="0" applyNumberFormat="0" applyFill="0" applyBorder="0" applyAlignment="0" applyProtection="0"/>
    <xf numFmtId="210" fontId="16" fillId="0" borderId="0" applyNumberFormat="0" applyFill="0" applyBorder="0" applyAlignment="0" applyProtection="0"/>
    <xf numFmtId="0" fontId="3" fillId="0" borderId="0"/>
    <xf numFmtId="167" fontId="16" fillId="0" borderId="0" applyFont="0" applyFill="0" applyBorder="0" applyAlignment="0" applyProtection="0"/>
    <xf numFmtId="0" fontId="5" fillId="0" borderId="0"/>
    <xf numFmtId="0" fontId="16" fillId="0" borderId="0"/>
    <xf numFmtId="0" fontId="5" fillId="0" borderId="0"/>
    <xf numFmtId="0" fontId="5" fillId="0" borderId="0"/>
    <xf numFmtId="169" fontId="16" fillId="0" borderId="0" applyFont="0" applyFill="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220" fontId="93" fillId="0" borderId="0" applyProtection="0">
      <protection locked="0"/>
    </xf>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12"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7"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41"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5" fillId="44" borderId="0" applyNumberFormat="0" applyBorder="0" applyAlignment="0" applyProtection="0"/>
    <xf numFmtId="0" fontId="96" fillId="45" borderId="25" applyNumberFormat="0" applyAlignment="0" applyProtection="0"/>
    <xf numFmtId="0" fontId="96" fillId="45" borderId="25" applyNumberFormat="0" applyAlignment="0" applyProtection="0"/>
    <xf numFmtId="0" fontId="97" fillId="7" borderId="25" applyNumberFormat="0" applyAlignment="0" applyProtection="0"/>
    <xf numFmtId="0" fontId="98" fillId="46" borderId="26" applyNumberFormat="0" applyAlignment="0" applyProtection="0"/>
    <xf numFmtId="0" fontId="98" fillId="46" borderId="26" applyNumberFormat="0" applyAlignment="0" applyProtection="0"/>
    <xf numFmtId="0" fontId="98" fillId="12" borderId="26" applyNumberForma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3" fontId="99" fillId="0" borderId="27" applyBorder="0"/>
    <xf numFmtId="221" fontId="93" fillId="0" borderId="0">
      <protection locked="0"/>
    </xf>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2" fillId="0" borderId="28" applyNumberFormat="0" applyFill="0" applyAlignment="0" applyProtection="0"/>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30" applyNumberFormat="0" applyFill="0" applyAlignment="0" applyProtection="0"/>
    <xf numFmtId="0" fontId="105" fillId="0" borderId="30" applyNumberFormat="0" applyFill="0" applyAlignment="0" applyProtection="0"/>
    <xf numFmtId="0" fontId="106" fillId="0" borderId="31" applyNumberFormat="0" applyFill="0" applyAlignment="0" applyProtection="0"/>
    <xf numFmtId="0" fontId="106" fillId="0" borderId="31" applyNumberFormat="0" applyFill="0" applyAlignment="0" applyProtection="0"/>
    <xf numFmtId="0" fontId="107" fillId="0" borderId="32"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27" borderId="25" applyNumberFormat="0" applyAlignment="0" applyProtection="0"/>
    <xf numFmtId="0" fontId="108" fillId="27" borderId="25" applyNumberFormat="0" applyAlignment="0" applyProtection="0"/>
    <xf numFmtId="0" fontId="108" fillId="15" borderId="25" applyNumberFormat="0" applyAlignment="0" applyProtection="0"/>
    <xf numFmtId="0" fontId="109" fillId="0" borderId="33" applyNumberFormat="0" applyFill="0" applyAlignment="0" applyProtection="0"/>
    <xf numFmtId="0" fontId="109" fillId="0" borderId="33" applyNumberFormat="0" applyFill="0" applyAlignment="0" applyProtection="0"/>
    <xf numFmtId="0" fontId="110" fillId="0" borderId="33" applyNumberFormat="0" applyFill="0" applyAlignment="0" applyProtection="0"/>
    <xf numFmtId="0" fontId="111" fillId="47" borderId="0" applyNumberFormat="0" applyBorder="0" applyAlignment="0" applyProtection="0"/>
    <xf numFmtId="0" fontId="111" fillId="47" borderId="0" applyNumberFormat="0" applyBorder="0" applyAlignment="0" applyProtection="0"/>
    <xf numFmtId="0" fontId="111" fillId="48" borderId="0" applyNumberFormat="0" applyBorder="0" applyAlignment="0" applyProtection="0"/>
    <xf numFmtId="222" fontId="16" fillId="0" borderId="0" applyFont="0" applyFill="0" applyBorder="0" applyAlignment="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16" fillId="49" borderId="34" applyNumberFormat="0" applyFont="0" applyAlignment="0" applyProtection="0"/>
    <xf numFmtId="0" fontId="16" fillId="49" borderId="34" applyNumberFormat="0" applyFont="0" applyAlignment="0" applyProtection="0"/>
    <xf numFmtId="0" fontId="82" fillId="10" borderId="34" applyNumberFormat="0" applyFont="0" applyAlignment="0" applyProtection="0"/>
    <xf numFmtId="0" fontId="112" fillId="45" borderId="35" applyNumberFormat="0" applyAlignment="0" applyProtection="0"/>
    <xf numFmtId="0" fontId="112" fillId="45" borderId="35" applyNumberFormat="0" applyAlignment="0" applyProtection="0"/>
    <xf numFmtId="0" fontId="112" fillId="7" borderId="35" applyNumberFormat="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8" fillId="0" borderId="36" applyNumberFormat="0" applyFill="0" applyAlignment="0" applyProtection="0"/>
    <xf numFmtId="0" fontId="78" fillId="0" borderId="36" applyNumberFormat="0" applyFill="0" applyAlignment="0" applyProtection="0"/>
    <xf numFmtId="0" fontId="78" fillId="0" borderId="37"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6" fillId="0" borderId="0"/>
    <xf numFmtId="0" fontId="5" fillId="0" borderId="0"/>
    <xf numFmtId="9" fontId="16" fillId="0" borderId="0" applyFont="0" applyFill="0" applyBorder="0" applyAlignment="0" applyProtection="0"/>
    <xf numFmtId="167" fontId="44" fillId="0" borderId="0" applyFont="0" applyFill="0" applyBorder="0" applyAlignment="0" applyProtection="0"/>
    <xf numFmtId="0" fontId="16" fillId="0" borderId="0"/>
    <xf numFmtId="169" fontId="3" fillId="0" borderId="0" applyFont="0" applyFill="0" applyBorder="0" applyAlignment="0" applyProtection="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182" fontId="16" fillId="0" borderId="0" applyFont="0" applyFill="0" applyBorder="0" applyAlignment="0"/>
    <xf numFmtId="182" fontId="16" fillId="0" borderId="0" applyFont="0" applyFill="0" applyBorder="0" applyAlignment="0"/>
    <xf numFmtId="182" fontId="47" fillId="6" borderId="0" applyFont="0" applyBorder="0" applyAlignment="0" applyProtection="0">
      <protection locked="0"/>
    </xf>
    <xf numFmtId="224" fontId="16" fillId="6" borderId="0" applyNumberFormat="0" applyBorder="0" applyAlignment="0">
      <protection locked="0"/>
    </xf>
    <xf numFmtId="224" fontId="16" fillId="6" borderId="0" applyNumberFormat="0" applyBorder="0" applyAlignment="0">
      <protection locked="0"/>
    </xf>
    <xf numFmtId="223" fontId="87" fillId="0" borderId="0"/>
    <xf numFmtId="224" fontId="16" fillId="0" borderId="0" applyFont="0" applyFill="0" applyBorder="0" applyAlignment="0"/>
    <xf numFmtId="224" fontId="16" fillId="0" borderId="0" applyFont="0" applyFill="0" applyBorder="0" applyAlignment="0"/>
    <xf numFmtId="224" fontId="16" fillId="0" borderId="0" applyNumberFormat="0" applyFill="0" applyBorder="0" applyAlignment="0" applyProtection="0"/>
    <xf numFmtId="224" fontId="16" fillId="0" borderId="0" applyNumberFormat="0" applyFill="0" applyBorder="0" applyAlignment="0" applyProtection="0"/>
    <xf numFmtId="224" fontId="16" fillId="0" borderId="0" applyNumberFormat="0" applyFill="0" applyBorder="0" applyAlignment="0" applyProtection="0">
      <alignment horizontal="left"/>
    </xf>
    <xf numFmtId="224" fontId="16" fillId="0" borderId="0" applyNumberFormat="0" applyFill="0" applyBorder="0" applyAlignment="0" applyProtection="0">
      <alignment horizontal="left"/>
    </xf>
    <xf numFmtId="224" fontId="16" fillId="20" borderId="0" applyNumberFormat="0" applyFont="0" applyBorder="0" applyAlignment="0">
      <protection hidden="1"/>
    </xf>
    <xf numFmtId="224" fontId="16" fillId="20" borderId="0" applyNumberFormat="0" applyFont="0" applyBorder="0" applyAlignment="0">
      <protection hidden="1"/>
    </xf>
    <xf numFmtId="224" fontId="16" fillId="21" borderId="0" applyNumberFormat="0" applyFont="0" applyBorder="0" applyAlignment="0" applyProtection="0"/>
    <xf numFmtId="224" fontId="16" fillId="21" borderId="0" applyNumberFormat="0" applyFont="0" applyBorder="0" applyAlignment="0" applyProtection="0"/>
    <xf numFmtId="169" fontId="5" fillId="0" borderId="0" applyFont="0" applyFill="0" applyBorder="0" applyAlignment="0" applyProtection="0"/>
    <xf numFmtId="167" fontId="5" fillId="0" borderId="0" applyFont="0" applyFill="0" applyBorder="0" applyAlignment="0" applyProtection="0"/>
    <xf numFmtId="0" fontId="5" fillId="0" borderId="0"/>
    <xf numFmtId="224" fontId="16" fillId="0" borderId="0" applyNumberFormat="0" applyFill="0" applyBorder="0" applyAlignment="0" applyProtection="0"/>
    <xf numFmtId="224" fontId="16" fillId="0" borderId="0" applyNumberForma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38" fillId="0" borderId="0" applyFont="0" applyFill="0" applyBorder="0" applyAlignment="0" applyProtection="0"/>
    <xf numFmtId="207" fontId="39" fillId="0" borderId="0"/>
    <xf numFmtId="41" fontId="16" fillId="6" borderId="0" applyFont="0" applyBorder="0" applyAlignment="0">
      <protection locked="0"/>
    </xf>
    <xf numFmtId="0" fontId="39" fillId="0" borderId="0"/>
    <xf numFmtId="0" fontId="39" fillId="0" borderId="0"/>
    <xf numFmtId="41" fontId="16" fillId="6" borderId="0" applyFont="0" applyBorder="0" applyAlignment="0">
      <protection locked="0"/>
    </xf>
    <xf numFmtId="207" fontId="39" fillId="0" borderId="0"/>
    <xf numFmtId="0" fontId="16" fillId="0" borderId="0"/>
    <xf numFmtId="167" fontId="3" fillId="0" borderId="0" applyFont="0" applyFill="0" applyBorder="0" applyAlignment="0" applyProtection="0"/>
    <xf numFmtId="0" fontId="5" fillId="0" borderId="0"/>
    <xf numFmtId="0" fontId="3" fillId="0" borderId="0"/>
    <xf numFmtId="0" fontId="121" fillId="0" borderId="0"/>
    <xf numFmtId="0" fontId="16" fillId="0" borderId="0"/>
    <xf numFmtId="0" fontId="16" fillId="0" borderId="0"/>
    <xf numFmtId="0" fontId="16" fillId="0" borderId="0"/>
    <xf numFmtId="226" fontId="122"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27" fontId="16" fillId="0" borderId="0" applyFont="0" applyFill="0" applyBorder="0" applyAlignment="0" applyProtection="0"/>
    <xf numFmtId="227" fontId="47" fillId="0" borderId="0" applyFont="0" applyFill="0" applyBorder="0" applyAlignment="0" applyProtection="0"/>
    <xf numFmtId="19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26" fontId="16" fillId="0" borderId="0" applyFont="0" applyFill="0" applyBorder="0" applyAlignment="0" applyProtection="0"/>
    <xf numFmtId="0" fontId="16" fillId="0" borderId="0" applyFont="0" applyFill="0" applyBorder="0" applyAlignment="0" applyProtection="0"/>
    <xf numFmtId="228" fontId="16" fillId="0" borderId="0">
      <alignment horizontal="right"/>
    </xf>
    <xf numFmtId="181" fontId="16" fillId="0" borderId="0">
      <alignment horizontal="right"/>
    </xf>
    <xf numFmtId="0" fontId="16" fillId="0" borderId="0">
      <alignment horizontal="right"/>
    </xf>
    <xf numFmtId="229" fontId="16" fillId="0" borderId="0" applyFont="0" applyFill="0" applyBorder="0" applyAlignment="0" applyProtection="0"/>
    <xf numFmtId="229" fontId="122" fillId="0" borderId="0" applyFont="0" applyFill="0" applyBorder="0" applyAlignment="0" applyProtection="0"/>
    <xf numFmtId="181" fontId="16" fillId="0" borderId="0">
      <alignment horizontal="right"/>
    </xf>
    <xf numFmtId="230" fontId="16" fillId="0" borderId="0" applyFont="0" applyFill="0" applyBorder="0" applyAlignment="0" applyProtection="0"/>
    <xf numFmtId="230" fontId="122" fillId="0" borderId="0" applyFont="0" applyFill="0" applyBorder="0" applyAlignment="0" applyProtection="0"/>
    <xf numFmtId="0" fontId="16" fillId="0" borderId="0"/>
    <xf numFmtId="9" fontId="123" fillId="0" borderId="0" applyFont="0" applyFill="0" applyBorder="0" applyAlignment="0" applyProtection="0"/>
    <xf numFmtId="0" fontId="16" fillId="0" borderId="0"/>
    <xf numFmtId="0" fontId="16" fillId="0" borderId="0"/>
    <xf numFmtId="0" fontId="16" fillId="0" borderId="0"/>
    <xf numFmtId="196" fontId="16" fillId="0" borderId="0" applyFont="0" applyFill="0" applyBorder="0" applyAlignment="0" applyProtection="0"/>
    <xf numFmtId="196" fontId="122" fillId="0" borderId="0" applyFont="0" applyFill="0" applyBorder="0" applyAlignment="0" applyProtection="0"/>
    <xf numFmtId="10" fontId="16" fillId="0" borderId="0" applyFont="0" applyFill="0" applyBorder="0" applyAlignment="0" applyProtection="0"/>
    <xf numFmtId="10" fontId="122" fillId="0" borderId="0" applyFont="0" applyFill="0" applyBorder="0" applyAlignment="0" applyProtection="0"/>
    <xf numFmtId="0" fontId="16" fillId="0" borderId="0" applyFont="0" applyFill="0" applyBorder="0" applyAlignment="0"/>
    <xf numFmtId="0" fontId="16" fillId="0" borderId="0">
      <protection locked="0"/>
    </xf>
    <xf numFmtId="0" fontId="42" fillId="0" borderId="0"/>
    <xf numFmtId="0" fontId="42" fillId="0" borderId="0"/>
    <xf numFmtId="0" fontId="42" fillId="0" borderId="0"/>
    <xf numFmtId="0" fontId="42" fillId="0" borderId="0"/>
    <xf numFmtId="231" fontId="16" fillId="0" borderId="0" applyFont="0" applyFill="0" applyBorder="0" applyAlignment="0" applyProtection="0"/>
    <xf numFmtId="38" fontId="16" fillId="0" borderId="0" applyFont="0" applyFill="0" applyBorder="0" applyAlignment="0" applyProtection="0"/>
    <xf numFmtId="0"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32" fontId="16" fillId="0" borderId="0" applyFont="0" applyFill="0" applyBorder="0" applyAlignment="0" applyProtection="0"/>
    <xf numFmtId="38" fontId="16" fillId="0" borderId="0" applyFont="0" applyFill="0" applyBorder="0" applyAlignment="0" applyProtection="0"/>
    <xf numFmtId="0" fontId="16" fillId="0" borderId="0"/>
    <xf numFmtId="233" fontId="16" fillId="0" borderId="0" applyFill="0" applyBorder="0" applyProtection="0">
      <alignment vertical="center"/>
    </xf>
    <xf numFmtId="233" fontId="124" fillId="0" borderId="0" applyFill="0" applyBorder="0" applyProtection="0">
      <alignment vertical="center"/>
    </xf>
    <xf numFmtId="234" fontId="16" fillId="0" borderId="0" applyFont="0" applyFill="0" applyAlignment="0" applyProtection="0"/>
    <xf numFmtId="234" fontId="16" fillId="0" borderId="0" applyFont="0" applyFill="0" applyAlignment="0" applyProtection="0"/>
    <xf numFmtId="234" fontId="16" fillId="0" borderId="0" applyFont="0" applyFill="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Alignment="0" applyProtection="0"/>
    <xf numFmtId="234" fontId="16" fillId="0" borderId="0" applyFont="0" applyFill="0" applyAlignment="0" applyProtection="0"/>
    <xf numFmtId="234" fontId="16" fillId="0" borderId="0" applyFont="0" applyFill="0" applyBorder="0" applyAlignment="0" applyProtection="0"/>
    <xf numFmtId="234" fontId="16" fillId="0" borderId="0" applyFont="0" applyFill="0" applyBorder="0" applyAlignment="0" applyProtection="0"/>
    <xf numFmtId="235" fontId="16" fillId="0" borderId="0" applyFont="0" applyFill="0" applyAlignment="0" applyProtection="0"/>
    <xf numFmtId="235" fontId="16" fillId="0" borderId="0" applyFont="0" applyFill="0" applyAlignment="0" applyProtection="0"/>
    <xf numFmtId="235" fontId="16" fillId="0" borderId="0" applyFont="0" applyFill="0" applyAlignment="0" applyProtection="0"/>
    <xf numFmtId="235" fontId="16" fillId="0" borderId="0" applyFont="0" applyFill="0" applyBorder="0" applyAlignment="0" applyProtection="0"/>
    <xf numFmtId="235" fontId="16" fillId="0" borderId="0" applyFont="0" applyFill="0" applyBorder="0" applyAlignment="0" applyProtection="0"/>
    <xf numFmtId="235" fontId="16" fillId="0" borderId="0" applyFont="0" applyFill="0" applyBorder="0" applyAlignment="0" applyProtection="0"/>
    <xf numFmtId="235" fontId="16" fillId="0" borderId="0" applyFont="0" applyFill="0" applyBorder="0" applyAlignment="0" applyProtection="0"/>
    <xf numFmtId="235" fontId="16" fillId="0" borderId="0" applyFont="0" applyFill="0" applyAlignment="0" applyProtection="0"/>
    <xf numFmtId="235" fontId="16" fillId="0" borderId="0" applyFont="0" applyFill="0" applyAlignment="0" applyProtection="0"/>
    <xf numFmtId="235" fontId="16" fillId="0" borderId="0" applyFont="0" applyFill="0" applyBorder="0" applyAlignment="0" applyProtection="0"/>
    <xf numFmtId="235" fontId="16" fillId="0" borderId="0" applyFont="0" applyFill="0" applyBorder="0" applyAlignment="0" applyProtection="0"/>
    <xf numFmtId="189"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89" fontId="16" fillId="0" borderId="0">
      <alignment vertical="top"/>
    </xf>
    <xf numFmtId="0" fontId="125" fillId="0" borderId="0"/>
    <xf numFmtId="0" fontId="16" fillId="0" borderId="0" applyNumberFormat="0" applyFill="0" applyBorder="0" applyAlignment="0" applyProtection="0"/>
    <xf numFmtId="0" fontId="16" fillId="0" borderId="0" applyNumberFormat="0" applyFill="0" applyBorder="0" applyAlignment="0" applyProtection="0"/>
    <xf numFmtId="236" fontId="16" fillId="0" borderId="0" applyFont="0" applyFill="0" applyAlignment="0" applyProtection="0"/>
    <xf numFmtId="236" fontId="16" fillId="0" borderId="0" applyFont="0" applyFill="0" applyAlignment="0" applyProtection="0"/>
    <xf numFmtId="236" fontId="16" fillId="0" borderId="0" applyFont="0" applyFill="0" applyAlignment="0" applyProtection="0"/>
    <xf numFmtId="236" fontId="16" fillId="0" borderId="0" applyFont="0" applyFill="0" applyBorder="0" applyAlignment="0" applyProtection="0"/>
    <xf numFmtId="236" fontId="16" fillId="0" borderId="0" applyFont="0" applyFill="0" applyBorder="0" applyAlignment="0" applyProtection="0"/>
    <xf numFmtId="236" fontId="16" fillId="0" borderId="0" applyFont="0" applyFill="0" applyBorder="0" applyAlignment="0" applyProtection="0"/>
    <xf numFmtId="237" fontId="16" fillId="0" borderId="0" applyFont="0" applyFill="0" applyAlignment="0" applyProtection="0"/>
    <xf numFmtId="237" fontId="16" fillId="0" borderId="0" applyFont="0" applyFill="0" applyAlignment="0" applyProtection="0"/>
    <xf numFmtId="237" fontId="16" fillId="0" borderId="0" applyFont="0" applyFill="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237" fontId="16" fillId="0" borderId="0" applyFont="0" applyFill="0" applyAlignment="0" applyProtection="0"/>
    <xf numFmtId="237" fontId="16" fillId="0" borderId="0" applyFont="0" applyFill="0" applyAlignment="0" applyProtection="0"/>
    <xf numFmtId="177" fontId="16" fillId="0" borderId="0" applyFont="0" applyFill="0" applyBorder="0" applyAlignment="0" applyProtection="0"/>
    <xf numFmtId="177" fontId="16" fillId="0" borderId="0" applyFont="0" applyFill="0" applyBorder="0" applyAlignment="0" applyProtection="0"/>
    <xf numFmtId="236" fontId="16" fillId="0" borderId="0" applyFont="0" applyFill="0" applyBorder="0" applyAlignment="0" applyProtection="0"/>
    <xf numFmtId="236" fontId="16" fillId="0" borderId="0" applyFont="0" applyFill="0" applyAlignment="0" applyProtection="0"/>
    <xf numFmtId="236" fontId="16" fillId="0" borderId="0" applyFont="0" applyFill="0" applyAlignment="0" applyProtection="0"/>
    <xf numFmtId="236" fontId="16" fillId="0" borderId="0" applyFont="0" applyFill="0" applyBorder="0" applyAlignment="0" applyProtection="0"/>
    <xf numFmtId="236" fontId="16" fillId="0" borderId="0" applyFont="0" applyFill="0" applyBorder="0" applyAlignment="0" applyProtection="0"/>
    <xf numFmtId="238" fontId="16" fillId="0" borderId="0" applyFont="0" applyFill="0" applyAlignment="0" applyProtection="0"/>
    <xf numFmtId="238" fontId="16" fillId="0" borderId="0" applyFont="0" applyFill="0" applyAlignment="0" applyProtection="0"/>
    <xf numFmtId="238" fontId="16" fillId="0" borderId="0" applyFont="0" applyFill="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239" fontId="16" fillId="0" borderId="0" applyFont="0" applyFill="0" applyAlignment="0" applyProtection="0"/>
    <xf numFmtId="239" fontId="16" fillId="0" borderId="0" applyFont="0" applyFill="0" applyAlignment="0" applyProtection="0"/>
    <xf numFmtId="239" fontId="16" fillId="0" borderId="0" applyFont="0" applyFill="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239" fontId="16" fillId="0" borderId="0" applyFont="0" applyFill="0" applyAlignment="0" applyProtection="0"/>
    <xf numFmtId="239" fontId="16" fillId="0" borderId="0" applyFont="0" applyFill="0" applyAlignment="0" applyProtection="0"/>
    <xf numFmtId="178" fontId="16" fillId="0" borderId="0" applyFont="0" applyFill="0" applyBorder="0" applyAlignment="0" applyProtection="0"/>
    <xf numFmtId="178" fontId="16" fillId="0" borderId="0" applyFont="0" applyFill="0" applyBorder="0" applyAlignment="0" applyProtection="0"/>
    <xf numFmtId="6" fontId="16" fillId="0" borderId="0" applyFont="0" applyFill="0" applyBorder="0" applyAlignment="0" applyProtection="0"/>
    <xf numFmtId="238" fontId="16" fillId="0" borderId="0" applyFont="0" applyFill="0" applyAlignment="0" applyProtection="0"/>
    <xf numFmtId="238" fontId="16" fillId="0" borderId="0" applyFont="0" applyFill="0" applyAlignment="0" applyProtection="0"/>
    <xf numFmtId="6" fontId="16" fillId="0" borderId="0" applyFont="0" applyFill="0" applyBorder="0" applyAlignment="0" applyProtection="0"/>
    <xf numFmtId="240" fontId="16" fillId="0" borderId="0" applyFont="0" applyFill="0" applyAlignment="0" applyProtection="0"/>
    <xf numFmtId="240" fontId="16" fillId="0" borderId="0" applyFont="0" applyFill="0" applyAlignment="0" applyProtection="0"/>
    <xf numFmtId="240" fontId="16" fillId="0" borderId="0" applyFont="0" applyFill="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40" fontId="16" fillId="0" borderId="0" applyFont="0" applyFill="0" applyAlignment="0" applyProtection="0"/>
    <xf numFmtId="240" fontId="16" fillId="0" borderId="0" applyFont="0" applyFill="0" applyAlignment="0" applyProtection="0"/>
    <xf numFmtId="44" fontId="16" fillId="0" borderId="0" applyFont="0" applyFill="0" applyBorder="0" applyAlignment="0" applyProtection="0"/>
    <xf numFmtId="44" fontId="16" fillId="0" borderId="0" applyFont="0" applyFill="0" applyBorder="0" applyAlignment="0" applyProtection="0"/>
    <xf numFmtId="6" fontId="16" fillId="0" borderId="0" applyFont="0" applyFill="0" applyBorder="0" applyAlignment="0" applyProtection="0"/>
    <xf numFmtId="241" fontId="16" fillId="0" borderId="0" applyFont="0" applyFill="0" applyAlignment="0" applyProtection="0"/>
    <xf numFmtId="241" fontId="16" fillId="0" borderId="0" applyFont="0" applyFill="0" applyAlignment="0" applyProtection="0"/>
    <xf numFmtId="241" fontId="16" fillId="0" borderId="0" applyFont="0" applyFill="0" applyAlignment="0" applyProtection="0"/>
    <xf numFmtId="39" fontId="16" fillId="0" borderId="0" applyFont="0" applyFill="0" applyBorder="0" applyAlignment="0" applyProtection="0"/>
    <xf numFmtId="39" fontId="16" fillId="0" borderId="0" applyFont="0" applyFill="0" applyBorder="0" applyAlignment="0" applyProtection="0"/>
    <xf numFmtId="39" fontId="16" fillId="0" borderId="0" applyFont="0" applyFill="0" applyBorder="0" applyAlignment="0" applyProtection="0"/>
    <xf numFmtId="242" fontId="16" fillId="0" borderId="0" applyFont="0" applyFill="0" applyAlignment="0" applyProtection="0"/>
    <xf numFmtId="242" fontId="16" fillId="0" borderId="0" applyFont="0" applyFill="0" applyAlignment="0" applyProtection="0"/>
    <xf numFmtId="242" fontId="16" fillId="0" borderId="0" applyFont="0" applyFill="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242" fontId="16" fillId="0" borderId="0" applyFont="0" applyFill="0" applyAlignment="0" applyProtection="0"/>
    <xf numFmtId="242" fontId="16" fillId="0" borderId="0" applyFont="0" applyFill="0" applyAlignment="0" applyProtection="0"/>
    <xf numFmtId="179" fontId="16" fillId="0" borderId="0" applyFont="0" applyFill="0" applyBorder="0" applyAlignment="0" applyProtection="0"/>
    <xf numFmtId="179" fontId="16" fillId="0" borderId="0" applyFont="0" applyFill="0" applyBorder="0" applyAlignment="0" applyProtection="0"/>
    <xf numFmtId="39" fontId="16" fillId="0" borderId="0" applyFont="0" applyFill="0" applyBorder="0" applyAlignment="0" applyProtection="0"/>
    <xf numFmtId="241" fontId="16" fillId="0" borderId="0" applyFont="0" applyFill="0" applyAlignment="0" applyProtection="0"/>
    <xf numFmtId="241" fontId="16" fillId="0" borderId="0" applyFont="0" applyFill="0" applyAlignment="0" applyProtection="0"/>
    <xf numFmtId="39" fontId="16" fillId="0" borderId="0" applyFont="0" applyFill="0" applyBorder="0" applyAlignment="0" applyProtection="0"/>
    <xf numFmtId="39"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9" fontId="16" fillId="0" borderId="0"/>
    <xf numFmtId="189" fontId="16" fillId="0" borderId="0"/>
    <xf numFmtId="243" fontId="16" fillId="0" borderId="0" applyFont="0" applyFill="0" applyAlignment="0" applyProtection="0"/>
    <xf numFmtId="243" fontId="16" fillId="0" borderId="0" applyFont="0" applyFill="0" applyAlignment="0" applyProtection="0"/>
    <xf numFmtId="243" fontId="16" fillId="0" borderId="0" applyFont="0" applyFill="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Alignment="0" applyProtection="0"/>
    <xf numFmtId="243" fontId="16" fillId="0" borderId="0" applyFont="0" applyFill="0" applyAlignment="0" applyProtection="0"/>
    <xf numFmtId="243" fontId="16" fillId="0" borderId="0" applyFont="0" applyFill="0" applyBorder="0" applyAlignment="0" applyProtection="0"/>
    <xf numFmtId="243"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9" fontId="16" fillId="0" borderId="0"/>
    <xf numFmtId="189" fontId="16" fillId="0" borderId="0">
      <alignment vertical="top"/>
    </xf>
    <xf numFmtId="0" fontId="16" fillId="0" borderId="0"/>
    <xf numFmtId="0" fontId="16" fillId="0" borderId="0"/>
    <xf numFmtId="0" fontId="16" fillId="0" borderId="0"/>
    <xf numFmtId="0" fontId="16" fillId="0" borderId="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 fillId="52" borderId="0" applyNumberFormat="0" applyFont="0" applyAlignment="0" applyProtection="0"/>
    <xf numFmtId="0" fontId="16" fillId="52" borderId="0" applyNumberFormat="0" applyFont="0" applyAlignment="0" applyProtection="0"/>
    <xf numFmtId="0" fontId="16" fillId="52"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52" borderId="0" applyNumberFormat="0" applyFont="0" applyAlignment="0" applyProtection="0"/>
    <xf numFmtId="0" fontId="16" fillId="52"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0" fontId="7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37" fontId="16" fillId="0" borderId="0"/>
    <xf numFmtId="0" fontId="16" fillId="0" borderId="0"/>
    <xf numFmtId="0" fontId="16" fillId="0" borderId="0"/>
    <xf numFmtId="244" fontId="16" fillId="0" borderId="0"/>
    <xf numFmtId="0" fontId="16" fillId="0" borderId="0"/>
    <xf numFmtId="0" fontId="16" fillId="0" borderId="0"/>
    <xf numFmtId="0" fontId="16" fillId="0" borderId="0"/>
    <xf numFmtId="37" fontId="16" fillId="0" borderId="0"/>
    <xf numFmtId="0" fontId="16" fillId="0" borderId="0"/>
    <xf numFmtId="244" fontId="16" fillId="0" borderId="0"/>
    <xf numFmtId="0" fontId="16" fillId="0" borderId="0"/>
    <xf numFmtId="0" fontId="16" fillId="0" borderId="0"/>
    <xf numFmtId="0" fontId="16" fillId="0" borderId="0"/>
    <xf numFmtId="37" fontId="16" fillId="0" borderId="0"/>
    <xf numFmtId="0" fontId="16" fillId="0" borderId="0"/>
    <xf numFmtId="0" fontId="16" fillId="0" borderId="0"/>
    <xf numFmtId="244" fontId="16" fillId="0" borderId="0"/>
    <xf numFmtId="0" fontId="16" fillId="0" borderId="0"/>
    <xf numFmtId="37" fontId="16" fillId="0" borderId="0"/>
    <xf numFmtId="0" fontId="16" fillId="0" borderId="0"/>
    <xf numFmtId="0" fontId="16" fillId="0" borderId="0"/>
    <xf numFmtId="0" fontId="16" fillId="0" borderId="0"/>
    <xf numFmtId="37" fontId="16" fillId="0" borderId="0"/>
    <xf numFmtId="0" fontId="16" fillId="0" borderId="0"/>
    <xf numFmtId="244" fontId="16" fillId="0" borderId="0"/>
    <xf numFmtId="0" fontId="16" fillId="0" borderId="0"/>
    <xf numFmtId="0" fontId="16" fillId="0" borderId="0"/>
    <xf numFmtId="37" fontId="16" fillId="0" borderId="0"/>
    <xf numFmtId="0" fontId="16" fillId="0" borderId="0"/>
    <xf numFmtId="244" fontId="16" fillId="0" borderId="0"/>
    <xf numFmtId="0" fontId="16" fillId="0" borderId="0"/>
    <xf numFmtId="0" fontId="16" fillId="0" borderId="0"/>
    <xf numFmtId="244" fontId="16" fillId="0" borderId="0"/>
    <xf numFmtId="0" fontId="16" fillId="0" borderId="0"/>
    <xf numFmtId="37" fontId="16" fillId="0" borderId="0"/>
    <xf numFmtId="0" fontId="16" fillId="0" borderId="0"/>
    <xf numFmtId="0" fontId="16" fillId="0" borderId="0"/>
    <xf numFmtId="0" fontId="16" fillId="0" borderId="0"/>
    <xf numFmtId="0" fontId="16" fillId="0" borderId="0"/>
    <xf numFmtId="244" fontId="16" fillId="0" borderId="0"/>
    <xf numFmtId="0" fontId="16" fillId="0" borderId="0"/>
    <xf numFmtId="0" fontId="16" fillId="0" borderId="0"/>
    <xf numFmtId="189" fontId="16" fillId="0" borderId="0">
      <alignment vertical="top"/>
    </xf>
    <xf numFmtId="0" fontId="16" fillId="0" borderId="0" applyNumberFormat="0" applyFill="0" applyBorder="0" applyAlignment="0" applyProtection="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245" fontId="16" fillId="0" borderId="0" applyFont="0" applyFill="0" applyAlignment="0" applyProtection="0"/>
    <xf numFmtId="245" fontId="16" fillId="0" borderId="0" applyFont="0" applyFill="0" applyAlignment="0" applyProtection="0"/>
    <xf numFmtId="245" fontId="16" fillId="0" borderId="0" applyFont="0" applyFill="0" applyAlignment="0" applyProtection="0"/>
    <xf numFmtId="7" fontId="16" fillId="0" borderId="0" applyFont="0" applyFill="0" applyBorder="0" applyAlignment="0" applyProtection="0"/>
    <xf numFmtId="7" fontId="16" fillId="0" borderId="0" applyFont="0" applyFill="0" applyBorder="0" applyAlignment="0" applyProtection="0"/>
    <xf numFmtId="7" fontId="16" fillId="0" borderId="0" applyFont="0" applyFill="0" applyBorder="0" applyAlignment="0" applyProtection="0"/>
    <xf numFmtId="246" fontId="16" fillId="0" borderId="0" applyFont="0" applyFill="0" applyAlignment="0" applyProtection="0"/>
    <xf numFmtId="246" fontId="16" fillId="0" borderId="0" applyFont="0" applyFill="0" applyAlignment="0" applyProtection="0"/>
    <xf numFmtId="246" fontId="16" fillId="0" borderId="0" applyFont="0" applyFill="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246" fontId="16" fillId="0" borderId="0" applyFont="0" applyFill="0" applyAlignment="0" applyProtection="0"/>
    <xf numFmtId="246" fontId="16" fillId="0" borderId="0" applyFont="0" applyFill="0" applyAlignment="0" applyProtection="0"/>
    <xf numFmtId="176" fontId="16" fillId="0" borderId="0" applyFont="0" applyFill="0" applyBorder="0" applyAlignment="0" applyProtection="0"/>
    <xf numFmtId="176" fontId="16" fillId="0" borderId="0" applyFont="0" applyFill="0" applyBorder="0" applyAlignment="0" applyProtection="0"/>
    <xf numFmtId="7" fontId="16" fillId="0" borderId="0" applyFont="0" applyFill="0" applyBorder="0" applyAlignment="0" applyProtection="0"/>
    <xf numFmtId="245" fontId="16" fillId="0" borderId="0" applyFont="0" applyFill="0" applyAlignment="0" applyProtection="0"/>
    <xf numFmtId="245" fontId="16" fillId="0" borderId="0" applyFont="0" applyFill="0" applyAlignment="0" applyProtection="0"/>
    <xf numFmtId="7" fontId="16" fillId="0" borderId="0" applyFont="0" applyFill="0" applyBorder="0" applyAlignment="0" applyProtection="0"/>
    <xf numFmtId="7" fontId="16" fillId="0" borderId="0" applyFont="0" applyFill="0" applyBorder="0" applyAlignment="0" applyProtection="0"/>
    <xf numFmtId="247" fontId="16" fillId="0" borderId="0" applyFont="0" applyFill="0" applyAlignment="0" applyProtection="0"/>
    <xf numFmtId="247" fontId="16" fillId="0" borderId="0" applyFont="0" applyFill="0" applyAlignment="0" applyProtection="0"/>
    <xf numFmtId="247" fontId="16" fillId="0" borderId="0" applyFont="0" applyFill="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248" fontId="16" fillId="0" borderId="0" applyFont="0" applyFill="0" applyProtection="0">
      <alignment horizontal="right"/>
    </xf>
    <xf numFmtId="248" fontId="16" fillId="0" borderId="0" applyFont="0" applyFill="0" applyProtection="0">
      <alignment horizontal="right"/>
    </xf>
    <xf numFmtId="248" fontId="16" fillId="0" borderId="0" applyFont="0" applyFill="0" applyProtection="0">
      <alignment horizontal="right"/>
    </xf>
    <xf numFmtId="248" fontId="16" fillId="0" borderId="0" applyFont="0" applyFill="0" applyBorder="0" applyProtection="0">
      <alignment horizontal="right"/>
    </xf>
    <xf numFmtId="248" fontId="16" fillId="0" borderId="0" applyFont="0" applyFill="0" applyBorder="0" applyProtection="0">
      <alignment horizontal="right"/>
    </xf>
    <xf numFmtId="248" fontId="16" fillId="0" borderId="0" applyFont="0" applyFill="0" applyBorder="0" applyProtection="0">
      <alignment horizontal="right"/>
    </xf>
    <xf numFmtId="248" fontId="16" fillId="0" borderId="0" applyFont="0" applyFill="0" applyBorder="0" applyProtection="0">
      <alignment horizontal="right"/>
    </xf>
    <xf numFmtId="248" fontId="16" fillId="0" borderId="0" applyFont="0" applyFill="0" applyProtection="0">
      <alignment horizontal="right"/>
    </xf>
    <xf numFmtId="248" fontId="16" fillId="0" borderId="0" applyFont="0" applyFill="0" applyProtection="0">
      <alignment horizontal="right"/>
    </xf>
    <xf numFmtId="248" fontId="16" fillId="0" borderId="0" applyFont="0" applyFill="0" applyBorder="0" applyProtection="0">
      <alignment horizontal="right"/>
    </xf>
    <xf numFmtId="248" fontId="16" fillId="0" borderId="0" applyFont="0" applyFill="0" applyBorder="0" applyProtection="0">
      <alignment horizontal="right"/>
    </xf>
    <xf numFmtId="8" fontId="16" fillId="0" borderId="0" applyFont="0" applyFill="0" applyBorder="0" applyAlignment="0" applyProtection="0"/>
    <xf numFmtId="247" fontId="16" fillId="0" borderId="0" applyFont="0" applyFill="0" applyAlignment="0" applyProtection="0"/>
    <xf numFmtId="247" fontId="16" fillId="0" borderId="0" applyFont="0" applyFill="0" applyAlignment="0" applyProtection="0"/>
    <xf numFmtId="8" fontId="16" fillId="0" borderId="0" applyFont="0" applyFill="0" applyBorder="0" applyAlignment="0" applyProtection="0"/>
    <xf numFmtId="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xf numFmtId="249" fontId="16" fillId="0" borderId="0" applyFont="0" applyFill="0" applyAlignment="0" applyProtection="0"/>
    <xf numFmtId="249" fontId="16" fillId="0" borderId="0" applyFont="0" applyFill="0" applyAlignment="0" applyProtection="0"/>
    <xf numFmtId="249" fontId="16" fillId="0" borderId="0" applyFont="0" applyFill="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249" fontId="16" fillId="0" borderId="0" applyFont="0" applyFill="0" applyAlignment="0" applyProtection="0"/>
    <xf numFmtId="249" fontId="16" fillId="0" borderId="0" applyFont="0" applyFill="0" applyAlignment="0" applyProtection="0"/>
    <xf numFmtId="42" fontId="16" fillId="0" borderId="0" applyFont="0" applyFill="0" applyBorder="0" applyAlignment="0" applyProtection="0"/>
    <xf numFmtId="42" fontId="16" fillId="0" borderId="0" applyFont="0" applyFill="0" applyBorder="0" applyAlignment="0" applyProtection="0"/>
    <xf numFmtId="250" fontId="16" fillId="0" borderId="0" applyFont="0" applyFill="0" applyAlignment="0" applyProtection="0"/>
    <xf numFmtId="250" fontId="16" fillId="0" borderId="0" applyFont="0" applyFill="0" applyAlignment="0" applyProtection="0"/>
    <xf numFmtId="250" fontId="16" fillId="0" borderId="0" applyFont="0" applyFill="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250" fontId="16" fillId="0" borderId="0" applyFont="0" applyFill="0" applyAlignment="0" applyProtection="0"/>
    <xf numFmtId="250" fontId="16" fillId="0" borderId="0" applyFont="0" applyFill="0" applyAlignment="0" applyProtection="0"/>
    <xf numFmtId="41" fontId="16" fillId="0" borderId="0" applyFont="0" applyFill="0" applyBorder="0" applyAlignment="0" applyProtection="0"/>
    <xf numFmtId="41" fontId="16" fillId="0" borderId="0" applyFont="0" applyFill="0" applyBorder="0" applyAlignment="0" applyProtection="0"/>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0" fontId="16" fillId="0" borderId="0" applyNumberFormat="0" applyFill="0" applyBorder="0" applyAlignment="0" applyProtection="0"/>
    <xf numFmtId="189" fontId="16" fillId="0" borderId="0">
      <alignment vertical="top"/>
    </xf>
    <xf numFmtId="189" fontId="16" fillId="0" borderId="0">
      <alignment vertical="top"/>
    </xf>
    <xf numFmtId="189" fontId="16" fillId="0" borderId="0">
      <alignment vertical="top"/>
    </xf>
    <xf numFmtId="6" fontId="125" fillId="0" borderId="0" applyFont="0" applyFill="0" applyBorder="0" applyAlignment="0" applyProtection="0"/>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189" fontId="16" fillId="0" borderId="0"/>
    <xf numFmtId="189" fontId="16" fillId="0" borderId="0"/>
    <xf numFmtId="189" fontId="16" fillId="0" borderId="0"/>
    <xf numFmtId="189" fontId="16" fillId="0" borderId="0"/>
    <xf numFmtId="189" fontId="16" fillId="0" borderId="0">
      <alignment vertical="top"/>
    </xf>
    <xf numFmtId="189" fontId="16" fillId="0" borderId="0">
      <alignment vertical="top"/>
    </xf>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189" fontId="16" fillId="0" borderId="0"/>
    <xf numFmtId="0" fontId="120" fillId="0" borderId="44" applyNumberFormat="0" applyFill="0" applyAlignment="0" applyProtection="0"/>
    <xf numFmtId="0" fontId="128" fillId="0" borderId="45" applyNumberFormat="0" applyFill="0" applyProtection="0">
      <alignment horizontal="center"/>
    </xf>
    <xf numFmtId="0" fontId="128" fillId="0" borderId="45" applyNumberFormat="0" applyFill="0" applyProtection="0">
      <alignment horizontal="center"/>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Protection="0">
      <alignment horizontal="left"/>
    </xf>
    <xf numFmtId="0" fontId="129" fillId="0" borderId="0" applyNumberFormat="0" applyFill="0" applyProtection="0">
      <alignment horizontal="center"/>
    </xf>
    <xf numFmtId="0" fontId="129" fillId="0" borderId="0" applyNumberFormat="0" applyFill="0" applyProtection="0">
      <alignment horizontal="center"/>
    </xf>
    <xf numFmtId="0" fontId="129" fillId="0" borderId="0" applyNumberFormat="0" applyFill="0" applyProtection="0">
      <alignment horizontal="center"/>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29" fillId="0" borderId="0" applyNumberFormat="0" applyFill="0" applyProtection="0">
      <alignment horizontal="center"/>
    </xf>
    <xf numFmtId="0" fontId="129" fillId="0" borderId="0" applyNumberFormat="0" applyFill="0" applyProtection="0">
      <alignment horizontal="center"/>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6" fillId="0" borderId="0"/>
    <xf numFmtId="0" fontId="16" fillId="0" borderId="0"/>
    <xf numFmtId="0" fontId="16" fillId="0" borderId="0"/>
    <xf numFmtId="0" fontId="16" fillId="0" borderId="0"/>
    <xf numFmtId="0" fontId="16" fillId="0" borderId="0"/>
    <xf numFmtId="0" fontId="131" fillId="0" borderId="0"/>
    <xf numFmtId="0" fontId="131" fillId="0" borderId="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1" fontId="16"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2" fontId="87" fillId="0" borderId="0"/>
    <xf numFmtId="253" fontId="16" fillId="0" borderId="0" applyFont="0" applyFill="0" applyBorder="0" applyAlignment="0" applyProtection="0"/>
    <xf numFmtId="254" fontId="16" fillId="0" borderId="0" applyFont="0" applyFill="0" applyBorder="0" applyAlignment="0" applyProtection="0"/>
    <xf numFmtId="255" fontId="16" fillId="0" borderId="0" applyFont="0" applyFill="0" applyBorder="0" applyAlignment="0" applyProtection="0"/>
    <xf numFmtId="256" fontId="16" fillId="0" borderId="0" applyFont="0" applyFill="0" applyBorder="0" applyAlignment="0" applyProtection="0"/>
    <xf numFmtId="257" fontId="16" fillId="0" borderId="0" applyFont="0" applyFill="0" applyBorder="0" applyAlignment="0" applyProtection="0"/>
    <xf numFmtId="258" fontId="16" fillId="0" borderId="0" applyFont="0" applyFill="0" applyBorder="0" applyAlignment="0" applyProtection="0"/>
    <xf numFmtId="0" fontId="16" fillId="0" borderId="0"/>
    <xf numFmtId="0" fontId="16" fillId="0" borderId="0"/>
    <xf numFmtId="167" fontId="16" fillId="0" borderId="0" applyFont="0" applyFill="0" applyBorder="0" applyAlignment="0" applyProtection="0"/>
    <xf numFmtId="169" fontId="16" fillId="0" borderId="0" applyFont="0" applyFill="0" applyBorder="0" applyAlignment="0" applyProtection="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259"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xf numFmtId="0" fontId="16" fillId="0" borderId="0"/>
    <xf numFmtId="0"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60" fontId="16" fillId="0" borderId="0">
      <protection locked="0"/>
    </xf>
    <xf numFmtId="261"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262"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260" fontId="132" fillId="0" borderId="0">
      <protection locked="0"/>
    </xf>
    <xf numFmtId="260" fontId="16" fillId="0" borderId="0">
      <protection locked="0"/>
    </xf>
    <xf numFmtId="260" fontId="16" fillId="0" borderId="0">
      <protection locked="0"/>
    </xf>
    <xf numFmtId="260" fontId="16" fillId="0" borderId="0">
      <protection locked="0"/>
    </xf>
    <xf numFmtId="260" fontId="16" fillId="0" borderId="0">
      <protection locked="0"/>
    </xf>
    <xf numFmtId="260" fontId="16" fillId="0" borderId="0">
      <protection locked="0"/>
    </xf>
    <xf numFmtId="261" fontId="16" fillId="0" borderId="0">
      <protection locked="0"/>
    </xf>
    <xf numFmtId="260" fontId="133" fillId="0" borderId="0">
      <protection locked="0"/>
    </xf>
    <xf numFmtId="0" fontId="16" fillId="0" borderId="0"/>
    <xf numFmtId="0" fontId="16" fillId="0" borderId="0"/>
    <xf numFmtId="0" fontId="16" fillId="0" borderId="0"/>
    <xf numFmtId="0" fontId="16" fillId="0" borderId="0"/>
    <xf numFmtId="263" fontId="16" fillId="0" borderId="0" applyFont="0" applyFill="0" applyBorder="0" applyAlignment="0" applyProtection="0"/>
    <xf numFmtId="264" fontId="16" fillId="0" borderId="0" applyFont="0" applyFill="0" applyBorder="0" applyAlignment="0" applyProtection="0"/>
    <xf numFmtId="265" fontId="16" fillId="0" borderId="0" applyFont="0" applyFill="0" applyBorder="0" applyAlignment="0" applyProtection="0"/>
    <xf numFmtId="251" fontId="16" fillId="0" borderId="0" applyFont="0" applyFill="0" applyBorder="0" applyAlignment="0" applyProtection="0"/>
    <xf numFmtId="0" fontId="16" fillId="0" borderId="0"/>
    <xf numFmtId="0" fontId="82" fillId="0" borderId="0"/>
    <xf numFmtId="266" fontId="16" fillId="0" borderId="0" applyBorder="0"/>
    <xf numFmtId="267" fontId="16" fillId="0" borderId="0">
      <alignment horizontal="center"/>
    </xf>
    <xf numFmtId="205" fontId="16" fillId="0" borderId="0" applyFont="0" applyBorder="0"/>
    <xf numFmtId="180" fontId="125" fillId="0" borderId="0" applyFont="0" applyFill="0" applyBorder="0" applyAlignment="0" applyProtection="0"/>
    <xf numFmtId="180" fontId="125" fillId="0" borderId="0" applyFont="0" applyFill="0" applyBorder="0" applyAlignment="0" applyProtection="0"/>
    <xf numFmtId="0" fontId="16" fillId="0" borderId="0" applyFont="0" applyBorder="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8"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7"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183" fontId="16" fillId="0" borderId="0" applyFont="0" applyFill="0" applyBorder="0" applyAlignment="0" applyProtection="0"/>
    <xf numFmtId="183" fontId="16" fillId="0" borderId="0" applyFont="0" applyFill="0" applyBorder="0" applyAlignment="0" applyProtection="0"/>
    <xf numFmtId="184" fontId="16" fillId="0" borderId="0" applyFont="0" applyFill="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7"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42"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31"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xf numFmtId="0" fontId="16" fillId="0" borderId="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2" fillId="0" borderId="2" applyBorder="0"/>
    <xf numFmtId="0" fontId="134" fillId="0" borderId="2" applyBorder="0"/>
    <xf numFmtId="0" fontId="134" fillId="0" borderId="2" applyBorder="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5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42"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5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9" fontId="135" fillId="0" borderId="0" applyFont="0" applyFill="0" applyBorder="0" applyAlignment="0" applyProtection="0"/>
    <xf numFmtId="38" fontId="135" fillId="0" borderId="0" applyFont="0" applyFill="0" applyBorder="0" applyAlignment="0" applyProtection="0"/>
    <xf numFmtId="0" fontId="16" fillId="0" borderId="0"/>
    <xf numFmtId="0" fontId="16" fillId="0" borderId="0"/>
    <xf numFmtId="0" fontId="16" fillId="0" borderId="0"/>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xf numFmtId="0" fontId="16" fillId="0" borderId="0"/>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5" fillId="55" borderId="0"/>
    <xf numFmtId="2" fontId="136" fillId="56" borderId="0">
      <alignment vertical="center"/>
    </xf>
    <xf numFmtId="2" fontId="137" fillId="56"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68" fontId="138" fillId="51" borderId="23" applyFont="0" applyFill="0" applyBorder="0" applyAlignment="0" applyProtection="0">
      <alignment horizontal="center"/>
    </xf>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5" fillId="0" borderId="7" applyNumberFormat="0" applyFont="0" applyFill="0" applyAlignment="0" applyProtection="0"/>
    <xf numFmtId="0" fontId="75" fillId="0" borderId="46" applyNumberFormat="0" applyFont="0" applyFill="0" applyAlignment="0" applyProtection="0"/>
    <xf numFmtId="0" fontId="16" fillId="0" borderId="0"/>
    <xf numFmtId="0" fontId="16" fillId="0" borderId="0"/>
    <xf numFmtId="0" fontId="16" fillId="0" borderId="0"/>
    <xf numFmtId="0" fontId="16" fillId="0" borderId="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0" fontId="16" fillId="0" borderId="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06" fontId="16" fillId="0" borderId="0" applyFill="0" applyBorder="0" applyAlignment="0"/>
    <xf numFmtId="206" fontId="16" fillId="0" borderId="0" applyFill="0" applyBorder="0" applyAlignment="0"/>
    <xf numFmtId="206" fontId="16" fillId="0" borderId="0" applyFill="0" applyBorder="0" applyAlignment="0"/>
    <xf numFmtId="206" fontId="16" fillId="0" borderId="0" applyFill="0" applyBorder="0" applyAlignment="0"/>
    <xf numFmtId="0" fontId="16" fillId="0" borderId="0"/>
    <xf numFmtId="206" fontId="16" fillId="0" borderId="0" applyFill="0" applyBorder="0" applyAlignment="0"/>
    <xf numFmtId="206" fontId="16" fillId="0" borderId="0" applyFill="0" applyBorder="0" applyAlignment="0"/>
    <xf numFmtId="206" fontId="16" fillId="0" borderId="0" applyFill="0" applyBorder="0" applyAlignment="0"/>
    <xf numFmtId="206" fontId="16" fillId="0" borderId="0" applyFill="0" applyBorder="0" applyAlignment="0"/>
    <xf numFmtId="206" fontId="16" fillId="0" borderId="0" applyFill="0" applyBorder="0" applyAlignment="0"/>
    <xf numFmtId="206"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2" fontId="16" fillId="0" borderId="0" applyFill="0" applyBorder="0" applyAlignment="0"/>
    <xf numFmtId="272" fontId="16" fillId="0" borderId="0" applyFill="0" applyBorder="0" applyAlignment="0"/>
    <xf numFmtId="272" fontId="16" fillId="0" borderId="0" applyFill="0" applyBorder="0" applyAlignment="0"/>
    <xf numFmtId="272" fontId="16" fillId="0" borderId="0" applyFill="0" applyBorder="0" applyAlignment="0"/>
    <xf numFmtId="0" fontId="16" fillId="0" borderId="0"/>
    <xf numFmtId="272" fontId="16" fillId="0" borderId="0" applyFill="0" applyBorder="0" applyAlignment="0"/>
    <xf numFmtId="272" fontId="16" fillId="0" borderId="0" applyFill="0" applyBorder="0" applyAlignment="0"/>
    <xf numFmtId="272" fontId="16" fillId="0" borderId="0" applyFill="0" applyBorder="0" applyAlignment="0"/>
    <xf numFmtId="272" fontId="16" fillId="0" borderId="0" applyFill="0" applyBorder="0" applyAlignment="0"/>
    <xf numFmtId="272" fontId="16" fillId="0" borderId="0" applyFill="0" applyBorder="0" applyAlignment="0"/>
    <xf numFmtId="272"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9" fillId="5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8" fontId="125" fillId="0" borderId="0" applyFont="0" applyFill="0" applyBorder="0" applyAlignment="0" applyProtection="0"/>
    <xf numFmtId="40" fontId="125" fillId="0" borderId="0" applyFont="0" applyFill="0" applyBorder="0" applyAlignment="0" applyProtection="0"/>
    <xf numFmtId="0" fontId="16" fillId="0" borderId="0"/>
    <xf numFmtId="0" fontId="140" fillId="0" borderId="0"/>
    <xf numFmtId="0" fontId="16" fillId="0" borderId="0"/>
    <xf numFmtId="275" fontId="141" fillId="0" borderId="0"/>
    <xf numFmtId="0" fontId="16" fillId="0" borderId="0"/>
    <xf numFmtId="0" fontId="141" fillId="0" borderId="0" applyNumberFormat="0" applyFill="0" applyBorder="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8" fillId="46" borderId="26"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3" fillId="58" borderId="43" applyFont="0" applyFill="0" applyBorder="0"/>
    <xf numFmtId="0" fontId="47" fillId="0" borderId="21"/>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2" fillId="0" borderId="0" applyNumberFormat="0" applyFill="0" applyBorder="0" applyProtection="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98" fontId="16" fillId="0" borderId="0"/>
    <xf numFmtId="198"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16" fillId="0" borderId="0" applyFont="0" applyFill="0" applyBorder="0" applyAlignment="0" applyProtection="0"/>
    <xf numFmtId="167" fontId="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90" fontId="16" fillId="0" borderId="0" applyFill="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16" fillId="0" borderId="0" applyFont="0" applyFill="0" applyBorder="0" applyAlignment="0" applyProtection="0"/>
    <xf numFmtId="0" fontId="16" fillId="0" borderId="0"/>
    <xf numFmtId="190" fontId="16" fillId="0" borderId="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1"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1"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0" fontId="16" fillId="0" borderId="0"/>
    <xf numFmtId="43" fontId="16" fillId="0" borderId="0" applyFont="0" applyFill="0" applyBorder="0" applyAlignment="0" applyProtection="0"/>
    <xf numFmtId="41" fontId="16" fillId="0" borderId="0" applyFont="0" applyFill="0" applyBorder="0" applyAlignment="0" applyProtection="0"/>
    <xf numFmtId="0" fontId="16" fillId="0" borderId="0"/>
    <xf numFmtId="0" fontId="16" fillId="0" borderId="0"/>
    <xf numFmtId="167" fontId="5"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7" fontId="143"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0" fontId="16" fillId="0" borderId="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273" fontId="16" fillId="0" borderId="0" applyFont="0" applyFill="0" applyBorder="0" applyAlignment="0" applyProtection="0"/>
    <xf numFmtId="0" fontId="16" fillId="0" borderId="0"/>
    <xf numFmtId="198" fontId="16" fillId="0" borderId="0" applyNumberForma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0" fontId="144"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0" fontId="16" fillId="0" borderId="0"/>
    <xf numFmtId="169" fontId="38" fillId="0" borderId="0" applyFont="0" applyFill="0" applyBorder="0" applyAlignment="0" applyProtection="0"/>
    <xf numFmtId="169" fontId="16"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276" fontId="16" fillId="0" borderId="0" applyFont="0" applyFill="0" applyBorder="0" applyAlignment="0" applyProtection="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69" fontId="38" fillId="0" borderId="0" applyFont="0" applyFill="0" applyBorder="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69" fontId="38" fillId="0" borderId="0" applyFont="0" applyFill="0" applyBorder="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198" fontId="16" fillId="0" borderId="0" applyFill="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0" fontId="1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5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5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5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5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235" fontId="141" fillId="0" borderId="0"/>
    <xf numFmtId="277" fontId="12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0" fontId="16" fillId="0" borderId="0"/>
    <xf numFmtId="0" fontId="16" fillId="0" borderId="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0" fontId="16" fillId="0" borderId="0"/>
    <xf numFmtId="0" fontId="16" fillId="0" borderId="0"/>
    <xf numFmtId="0" fontId="16" fillId="0" borderId="0"/>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16" fillId="0" borderId="0"/>
    <xf numFmtId="0" fontId="16" fillId="0" borderId="0"/>
    <xf numFmtId="0" fontId="16" fillId="0" borderId="0"/>
    <xf numFmtId="0" fontId="16" fillId="0" borderId="0"/>
    <xf numFmtId="278" fontId="146" fillId="0" borderId="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180" fontId="144" fillId="0" borderId="0" applyFont="0" applyFill="0" applyBorder="0" applyAlignment="0" applyProtection="0"/>
    <xf numFmtId="0" fontId="16" fillId="0" borderId="0"/>
    <xf numFmtId="0" fontId="147" fillId="0" borderId="0"/>
    <xf numFmtId="0" fontId="147" fillId="0" borderId="0"/>
    <xf numFmtId="0" fontId="16" fillId="0" borderId="0"/>
    <xf numFmtId="0" fontId="16" fillId="0" borderId="0"/>
    <xf numFmtId="0" fontId="16" fillId="0" borderId="0"/>
    <xf numFmtId="279" fontId="141" fillId="0" borderId="0">
      <alignment horizontal="center"/>
    </xf>
    <xf numFmtId="0" fontId="16" fillId="0" borderId="0"/>
    <xf numFmtId="0" fontId="16" fillId="0" borderId="0"/>
    <xf numFmtId="0" fontId="16" fillId="0" borderId="0"/>
    <xf numFmtId="182" fontId="46" fillId="0" borderId="1"/>
    <xf numFmtId="0" fontId="16" fillId="0" borderId="0"/>
    <xf numFmtId="0" fontId="16" fillId="0" borderId="0"/>
    <xf numFmtId="8" fontId="46" fillId="0" borderId="1"/>
    <xf numFmtId="0" fontId="16" fillId="0" borderId="0"/>
    <xf numFmtId="0" fontId="16" fillId="0" borderId="0"/>
    <xf numFmtId="183" fontId="16" fillId="0" borderId="0" applyFont="0" applyFill="0" applyBorder="0" applyAlignment="0" applyProtection="0"/>
    <xf numFmtId="0" fontId="16" fillId="0" borderId="0"/>
    <xf numFmtId="0" fontId="16" fillId="0" borderId="0"/>
    <xf numFmtId="0" fontId="16" fillId="0" borderId="0"/>
    <xf numFmtId="0" fontId="16" fillId="0" borderId="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0" fontId="16" fillId="0" borderId="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0" fontId="16" fillId="0" borderId="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280"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84" fontId="16" fillId="0" borderId="0" applyFont="0" applyFill="0" applyBorder="0" applyAlignment="0" applyProtection="0"/>
    <xf numFmtId="0" fontId="16" fillId="0" borderId="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0" fontId="16" fillId="0" borderId="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0" fontId="16" fillId="0" borderId="0"/>
    <xf numFmtId="0" fontId="16" fillId="0" borderId="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281" fontId="145" fillId="0" borderId="0" applyFont="0" applyFill="0" applyBorder="0" applyAlignment="0" applyProtection="0"/>
    <xf numFmtId="0" fontId="16" fillId="0" borderId="0"/>
    <xf numFmtId="282" fontId="141" fillId="0" borderId="0"/>
    <xf numFmtId="0" fontId="89" fillId="0" borderId="0" applyFill="0" applyBorder="0" applyProtection="0"/>
    <xf numFmtId="0" fontId="16" fillId="0" borderId="0"/>
    <xf numFmtId="0" fontId="42" fillId="0" borderId="0"/>
    <xf numFmtId="283" fontId="16" fillId="5" borderId="0" applyFont="0" applyBorder="0"/>
    <xf numFmtId="283" fontId="16" fillId="5" borderId="0" applyFont="0" applyBorder="0"/>
    <xf numFmtId="283" fontId="16" fillId="5" borderId="0" applyFont="0" applyBorder="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47"/>
    <xf numFmtId="0" fontId="16" fillId="0" borderId="0" applyNumberFormat="0" applyFont="0" applyFill="0" applyBorder="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6" fillId="0" borderId="0" applyNumberFormat="0" applyFill="0" applyProtection="0">
      <alignment horizontal="left"/>
    </xf>
    <xf numFmtId="0" fontId="16" fillId="0" borderId="0" applyNumberFormat="0" applyFont="0" applyFill="0" applyBorder="0" applyProtection="0">
      <alignment horizontal="left"/>
    </xf>
    <xf numFmtId="0" fontId="121" fillId="0" borderId="0" applyNumberFormat="0" applyFill="0" applyProtection="0">
      <alignment horizontal="left"/>
    </xf>
    <xf numFmtId="0" fontId="16" fillId="0" borderId="0" applyNumberFormat="0" applyFont="0" applyFill="0" applyBorder="0" applyAlignment="0" applyProtection="0"/>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6" fillId="0" borderId="0" applyNumberFormat="0" applyFill="0" applyProtection="0">
      <alignment vertical="top"/>
    </xf>
    <xf numFmtId="0" fontId="16" fillId="0" borderId="0" applyNumberFormat="0" applyFont="0" applyFill="0" applyBorder="0" applyAlignment="0" applyProtection="0"/>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6" fillId="0" borderId="0" applyNumberFormat="0" applyFill="0" applyProtection="0">
      <alignment vertical="top"/>
    </xf>
    <xf numFmtId="0" fontId="72" fillId="0" borderId="0" applyNumberFormat="0" applyFill="0" applyBorder="0" applyAlignment="0" applyProtection="0"/>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Border="0" applyAlignment="0" applyProtection="0"/>
    <xf numFmtId="0" fontId="72" fillId="0" borderId="0" applyNumberFormat="0" applyFill="0" applyAlignment="0" applyProtection="0"/>
    <xf numFmtId="0" fontId="72" fillId="0" borderId="0" applyNumberFormat="0" applyFill="0" applyBorder="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Border="0" applyProtection="0">
      <alignment horizontal="left"/>
    </xf>
    <xf numFmtId="0" fontId="72" fillId="0" borderId="0" applyNumberFormat="0" applyFill="0" applyProtection="0">
      <alignment horizontal="left"/>
    </xf>
    <xf numFmtId="0" fontId="16" fillId="0" borderId="0" applyNumberFormat="0" applyFont="0" applyFill="0" applyBorder="0" applyAlignment="0" applyProtection="0"/>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21" fillId="0" borderId="0" applyNumberFormat="0" applyFill="0" applyProtection="0">
      <alignment vertical="top"/>
    </xf>
    <xf numFmtId="0" fontId="16" fillId="5" borderId="39" applyFont="0" applyFill="0" applyBorder="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0"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284" fontId="16" fillId="6" borderId="24"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4" fontId="47" fillId="0" borderId="0" applyFont="0" applyFill="0" applyBorder="0" applyAlignment="0" applyProtection="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0" fontId="16" fillId="0" borderId="0"/>
    <xf numFmtId="0" fontId="16" fillId="0" borderId="0"/>
    <xf numFmtId="0" fontId="16" fillId="0" borderId="0"/>
    <xf numFmtId="0" fontId="16" fillId="0" borderId="0"/>
    <xf numFmtId="0" fontId="16" fillId="0" borderId="0"/>
    <xf numFmtId="0" fontId="150" fillId="0" borderId="0" applyNumberFormat="0" applyFill="0" applyBorder="0" applyAlignment="0" applyProtection="0"/>
    <xf numFmtId="0" fontId="40" fillId="57" borderId="0"/>
    <xf numFmtId="0" fontId="151" fillId="57" borderId="0"/>
    <xf numFmtId="38" fontId="144" fillId="0" borderId="49">
      <alignment vertical="center"/>
    </xf>
    <xf numFmtId="9" fontId="16" fillId="0" borderId="0"/>
    <xf numFmtId="285" fontId="14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57" borderId="50"/>
    <xf numFmtId="0" fontId="151" fillId="57" borderId="0"/>
    <xf numFmtId="0" fontId="40" fillId="57" borderId="50"/>
    <xf numFmtId="0" fontId="151" fillId="57" borderId="0"/>
    <xf numFmtId="286" fontId="121" fillId="0" borderId="0" applyFont="0" applyFill="0" applyBorder="0" applyAlignment="0" applyProtection="0"/>
    <xf numFmtId="167" fontId="152" fillId="0" borderId="0" applyFont="0" applyFill="0" applyBorder="0" applyAlignment="0" applyProtection="0"/>
    <xf numFmtId="287" fontId="121" fillId="0" borderId="0" applyFont="0" applyFill="0" applyBorder="0" applyAlignment="0" applyProtection="0"/>
    <xf numFmtId="169" fontId="152" fillId="0" borderId="0" applyFont="0" applyFill="0" applyBorder="0" applyAlignment="0" applyProtection="0"/>
    <xf numFmtId="0" fontId="16" fillId="0" borderId="0"/>
    <xf numFmtId="38" fontId="125" fillId="0" borderId="0" applyFont="0" applyFill="0" applyBorder="0" applyAlignment="0" applyProtection="0"/>
    <xf numFmtId="40" fontId="125" fillId="0" borderId="0" applyFont="0" applyFill="0" applyBorder="0" applyAlignment="0" applyProtection="0"/>
    <xf numFmtId="0" fontId="16" fillId="0" borderId="0"/>
    <xf numFmtId="0" fontId="153" fillId="0" borderId="0" applyNumberFormat="0"/>
    <xf numFmtId="0" fontId="154" fillId="59" borderId="0"/>
    <xf numFmtId="0" fontId="151" fillId="57"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155" fillId="0" borderId="0" applyNumberFormat="0" applyFill="0" applyBorder="0" applyAlignment="0" applyProtection="0"/>
    <xf numFmtId="0" fontId="15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8"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0" fontId="16" fillId="0" borderId="0"/>
    <xf numFmtId="0" fontId="16" fillId="0" borderId="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18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9"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 fontId="157" fillId="0" borderId="0" applyFont="0" applyFill="0" applyBorder="0" applyAlignment="0" applyProtection="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290" fontId="16" fillId="6"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91" fontId="16" fillId="0" borderId="0">
      <protection locked="0"/>
    </xf>
    <xf numFmtId="0" fontId="89" fillId="0" borderId="0" applyFill="0" applyBorder="0" applyProtection="0"/>
    <xf numFmtId="0" fontId="16" fillId="0" borderId="0"/>
    <xf numFmtId="0" fontId="16" fillId="0" borderId="0"/>
    <xf numFmtId="0" fontId="16" fillId="0" borderId="0"/>
    <xf numFmtId="0" fontId="158"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59" fillId="57" borderId="51"/>
    <xf numFmtId="0" fontId="151" fillId="57" borderId="0"/>
    <xf numFmtId="0" fontId="159" fillId="57" borderId="50"/>
    <xf numFmtId="0" fontId="151" fillId="57" borderId="0"/>
    <xf numFmtId="0" fontId="159" fillId="60" borderId="50"/>
    <xf numFmtId="0" fontId="151" fillId="57"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1"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36" fontId="131" fillId="0" borderId="0"/>
    <xf numFmtId="0" fontId="16" fillId="0" borderId="0"/>
    <xf numFmtId="196" fontId="131" fillId="0" borderId="0"/>
    <xf numFmtId="0" fontId="16" fillId="0" borderId="0"/>
    <xf numFmtId="0" fontId="16" fillId="0" borderId="0"/>
    <xf numFmtId="0" fontId="16" fillId="0" borderId="0"/>
    <xf numFmtId="0" fontId="160" fillId="0" borderId="0">
      <alignment horizontal="left"/>
      <protection locked="0"/>
    </xf>
    <xf numFmtId="0" fontId="72" fillId="0" borderId="0" applyBorder="0">
      <alignment horizontal="left"/>
    </xf>
    <xf numFmtId="0" fontId="16" fillId="0" borderId="0"/>
    <xf numFmtId="37" fontId="42" fillId="0" borderId="0"/>
    <xf numFmtId="0" fontId="161" fillId="61" borderId="0"/>
    <xf numFmtId="0" fontId="162" fillId="0" borderId="0">
      <alignment horizontal="left" vertical="center"/>
    </xf>
    <xf numFmtId="0" fontId="163" fillId="0" borderId="0">
      <alignment horizontal="left"/>
    </xf>
    <xf numFmtId="0" fontId="163" fillId="62" borderId="52"/>
    <xf numFmtId="0" fontId="16" fillId="0" borderId="0"/>
    <xf numFmtId="0" fontId="16" fillId="0" borderId="0"/>
    <xf numFmtId="0" fontId="164" fillId="0" borderId="0">
      <alignment horizontal="left"/>
    </xf>
    <xf numFmtId="0" fontId="16" fillId="0" borderId="0"/>
    <xf numFmtId="0" fontId="16" fillId="0" borderId="0"/>
    <xf numFmtId="0" fontId="76" fillId="0" borderId="0"/>
    <xf numFmtId="0" fontId="16" fillId="0" borderId="0"/>
    <xf numFmtId="0" fontId="16" fillId="0" borderId="0"/>
    <xf numFmtId="0" fontId="16" fillId="0" borderId="0"/>
    <xf numFmtId="0" fontId="48" fillId="0" borderId="0"/>
    <xf numFmtId="0" fontId="16" fillId="0" borderId="0"/>
    <xf numFmtId="0" fontId="16" fillId="0" borderId="0"/>
    <xf numFmtId="0" fontId="16" fillId="0" borderId="0"/>
    <xf numFmtId="14" fontId="72" fillId="63" borderId="7">
      <alignment horizontal="center"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3" fillId="0" borderId="5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5" fillId="0" borderId="5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7" fillId="0" borderId="5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4" fontId="72" fillId="63" borderId="7">
      <alignment horizontal="center" vertical="center" wrapText="1"/>
    </xf>
    <xf numFmtId="14" fontId="72" fillId="63" borderId="7">
      <alignment horizontal="center" vertical="center" wrapText="1"/>
    </xf>
    <xf numFmtId="14" fontId="72" fillId="63" borderId="7">
      <alignment horizontal="center"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91" fontId="16" fillId="0" borderId="0">
      <protection locked="0"/>
    </xf>
    <xf numFmtId="291" fontId="16" fillId="0" borderId="0">
      <protection locked="0"/>
    </xf>
    <xf numFmtId="291"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91"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16" fillId="0" borderId="0"/>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16" fillId="0" borderId="0"/>
    <xf numFmtId="0" fontId="165" fillId="0" borderId="7" applyBorder="0"/>
    <xf numFmtId="0" fontId="16" fillId="0" borderId="0"/>
    <xf numFmtId="0" fontId="19" fillId="0" borderId="0" applyNumberFormat="0" applyFill="0" applyBorder="0" applyAlignment="0" applyProtection="0">
      <alignment vertical="top"/>
      <protection locked="0"/>
    </xf>
    <xf numFmtId="0" fontId="16" fillId="0" borderId="0"/>
    <xf numFmtId="0" fontId="19" fillId="0" borderId="0" applyNumberFormat="0" applyFill="0" applyBorder="0" applyAlignment="0" applyProtection="0">
      <alignment vertical="top"/>
      <protection locked="0"/>
    </xf>
    <xf numFmtId="0" fontId="16" fillId="0" borderId="0"/>
    <xf numFmtId="4" fontId="166" fillId="64" borderId="56"/>
    <xf numFmtId="0" fontId="16" fillId="0" borderId="0"/>
    <xf numFmtId="0" fontId="16" fillId="0" borderId="0"/>
    <xf numFmtId="0" fontId="16" fillId="0" borderId="0"/>
    <xf numFmtId="10" fontId="47" fillId="6" borderId="1" applyNumberFormat="0" applyBorder="0" applyAlignment="0" applyProtection="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08" fillId="47" borderId="25" applyNumberFormat="0" applyAlignment="0" applyProtection="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290" fontId="16" fillId="6" borderId="0" applyFont="0" applyBorder="0" applyAlignment="0">
      <protection locked="0"/>
    </xf>
    <xf numFmtId="0" fontId="16" fillId="0" borderId="0"/>
    <xf numFmtId="0" fontId="16" fillId="0" borderId="0"/>
    <xf numFmtId="0" fontId="16" fillId="0" borderId="0"/>
    <xf numFmtId="0" fontId="16" fillId="0" borderId="0"/>
    <xf numFmtId="0" fontId="16" fillId="0" borderId="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196" fontId="119" fillId="0" borderId="0" applyFill="0"/>
    <xf numFmtId="0" fontId="16" fillId="0" borderId="0"/>
    <xf numFmtId="0" fontId="16" fillId="0" borderId="0"/>
    <xf numFmtId="0" fontId="16" fillId="0" borderId="0"/>
    <xf numFmtId="0" fontId="16" fillId="0" borderId="0"/>
    <xf numFmtId="0" fontId="47" fillId="0" borderId="47" applyProtection="0">
      <alignment horizontal="center" vertical="center" wrapText="1"/>
    </xf>
    <xf numFmtId="0" fontId="16" fillId="0" borderId="0"/>
    <xf numFmtId="0" fontId="16" fillId="0" borderId="0"/>
    <xf numFmtId="0" fontId="16" fillId="0" borderId="0"/>
    <xf numFmtId="0" fontId="16" fillId="0" borderId="0"/>
    <xf numFmtId="38" fontId="47" fillId="0" borderId="0"/>
    <xf numFmtId="38" fontId="167" fillId="0" borderId="0"/>
    <xf numFmtId="38" fontId="47" fillId="0" borderId="0"/>
    <xf numFmtId="38" fontId="168" fillId="0" borderId="0"/>
    <xf numFmtId="0" fontId="103" fillId="0" borderId="0"/>
    <xf numFmtId="0" fontId="10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9" fillId="60" borderId="47"/>
    <xf numFmtId="0" fontId="16" fillId="0" borderId="0"/>
    <xf numFmtId="10" fontId="170" fillId="65" borderId="57" applyNumberForma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10" fontId="170" fillId="65" borderId="57" applyNumberForma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4" fillId="0" borderId="58"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1" fillId="0" borderId="0" applyNumberFormat="0"/>
    <xf numFmtId="0" fontId="16" fillId="0" borderId="0"/>
    <xf numFmtId="0" fontId="16" fillId="0" borderId="0"/>
    <xf numFmtId="0" fontId="16" fillId="0" borderId="0"/>
    <xf numFmtId="0" fontId="16" fillId="0" borderId="0"/>
    <xf numFmtId="0" fontId="172" fillId="0" borderId="0">
      <alignment horizontal="left"/>
    </xf>
    <xf numFmtId="182" fontId="125" fillId="0" borderId="0" applyFont="0" applyFill="0" applyBorder="0" applyAlignment="0" applyProtection="0"/>
    <xf numFmtId="0" fontId="173" fillId="0" borderId="0">
      <alignment horizontal="center"/>
    </xf>
    <xf numFmtId="38" fontId="144" fillId="0" borderId="0" applyFont="0" applyFill="0" applyBorder="0" applyAlignment="0" applyProtection="0"/>
    <xf numFmtId="40" fontId="144" fillId="0" borderId="0" applyFont="0" applyFill="0" applyBorder="0" applyAlignment="0" applyProtection="0"/>
    <xf numFmtId="38" fontId="144" fillId="0" borderId="0" applyFont="0" applyFill="0" applyBorder="0" applyAlignment="0" applyProtection="0"/>
    <xf numFmtId="40" fontId="144" fillId="0" borderId="0" applyFont="0" applyFill="0" applyBorder="0" applyAlignment="0" applyProtection="0"/>
    <xf numFmtId="2" fontId="89" fillId="0" borderId="22" applyFont="0" applyFill="0" applyBorder="0" applyAlignment="0"/>
    <xf numFmtId="182" fontId="125" fillId="0" borderId="0" applyFont="0" applyFill="0" applyBorder="0" applyAlignment="0" applyProtection="0"/>
    <xf numFmtId="292" fontId="47" fillId="0" borderId="0" applyFill="0" applyBorder="0" applyAlignment="0" applyProtection="0"/>
    <xf numFmtId="293" fontId="47" fillId="0" borderId="0" applyFill="0" applyBorder="0" applyAlignment="0" applyProtection="0"/>
    <xf numFmtId="294" fontId="47" fillId="0" borderId="0" applyFill="0" applyBorder="0" applyAlignment="0" applyProtection="0"/>
    <xf numFmtId="295" fontId="47" fillId="0" borderId="0" applyFill="0" applyBorder="0" applyAlignment="0" applyProtection="0"/>
    <xf numFmtId="0" fontId="16" fillId="0" borderId="0"/>
    <xf numFmtId="0" fontId="174" fillId="0" borderId="7"/>
    <xf numFmtId="0" fontId="16" fillId="0" borderId="0"/>
    <xf numFmtId="0" fontId="16" fillId="0" borderId="0"/>
    <xf numFmtId="0" fontId="16" fillId="0" borderId="0"/>
    <xf numFmtId="296" fontId="144" fillId="0" borderId="0" applyFont="0" applyFill="0" applyBorder="0" applyAlignment="0" applyProtection="0"/>
    <xf numFmtId="296" fontId="144" fillId="0" borderId="0" applyFont="0" applyFill="0" applyBorder="0" applyAlignment="0" applyProtection="0"/>
    <xf numFmtId="297" fontId="144" fillId="0" borderId="0" applyFont="0" applyFill="0" applyBorder="0" applyAlignment="0" applyProtection="0"/>
    <xf numFmtId="200" fontId="144" fillId="0" borderId="0" applyFont="0" applyFill="0" applyBorder="0" applyAlignment="0" applyProtection="0"/>
    <xf numFmtId="0" fontId="157" fillId="0" borderId="0" applyFont="0" applyFill="0" applyBorder="0" applyAlignment="0" applyProtection="0"/>
    <xf numFmtId="0" fontId="16" fillId="0" borderId="0"/>
    <xf numFmtId="0" fontId="16" fillId="0" borderId="0"/>
    <xf numFmtId="0" fontId="16" fillId="0" borderId="0"/>
    <xf numFmtId="0" fontId="175" fillId="0" borderId="0" applyNumberFormat="0">
      <alignment horizontal="right"/>
    </xf>
    <xf numFmtId="0" fontId="16" fillId="0" borderId="0"/>
    <xf numFmtId="0" fontId="16" fillId="0" borderId="0"/>
    <xf numFmtId="0" fontId="16" fillId="0" borderId="0"/>
    <xf numFmtId="298" fontId="176" fillId="0" borderId="0"/>
    <xf numFmtId="0" fontId="16" fillId="0" borderId="0"/>
    <xf numFmtId="0" fontId="16" fillId="0" borderId="0"/>
    <xf numFmtId="0" fontId="16" fillId="0" borderId="0"/>
    <xf numFmtId="0" fontId="16" fillId="0" borderId="0"/>
    <xf numFmtId="0" fontId="16" fillId="0" borderId="0"/>
    <xf numFmtId="0" fontId="16" fillId="0" borderId="0"/>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299" fontId="16" fillId="5" borderId="0" applyFont="0" applyBorder="0" applyAlignment="0" applyProtection="0">
      <alignment horizontal="right"/>
      <protection hidden="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7" fillId="4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1" fillId="0" borderId="0"/>
    <xf numFmtId="0" fontId="16" fillId="0" borderId="0"/>
    <xf numFmtId="0" fontId="16"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4" fontId="37" fillId="0" borderId="0"/>
    <xf numFmtId="0" fontId="16" fillId="0" borderId="0"/>
    <xf numFmtId="0" fontId="16" fillId="0" borderId="0"/>
    <xf numFmtId="244" fontId="42" fillId="0" borderId="0"/>
    <xf numFmtId="244" fontId="178" fillId="0" borderId="0"/>
    <xf numFmtId="244" fontId="178" fillId="0" borderId="0"/>
    <xf numFmtId="244" fontId="179" fillId="0" borderId="0"/>
    <xf numFmtId="244" fontId="179" fillId="0" borderId="0"/>
    <xf numFmtId="244" fontId="179" fillId="0" borderId="0"/>
    <xf numFmtId="244" fontId="179" fillId="0" borderId="0"/>
    <xf numFmtId="244" fontId="17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0" fontId="37" fillId="0" borderId="0">
      <alignmen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3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4" fontId="16" fillId="0" borderId="0"/>
    <xf numFmtId="0" fontId="16" fillId="0" borderId="0"/>
    <xf numFmtId="4" fontId="16" fillId="0" borderId="0"/>
    <xf numFmtId="4"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300" fontId="16" fillId="0" borderId="0" applyFont="0" applyFill="0" applyBorder="0" applyAlignment="0" applyProtection="0"/>
    <xf numFmtId="0" fontId="16" fillId="0" borderId="0"/>
    <xf numFmtId="0" fontId="180" fillId="0" borderId="0">
      <alignment horizontal="left"/>
      <protection locked="0"/>
    </xf>
    <xf numFmtId="0" fontId="41" fillId="0" borderId="0">
      <alignment horizontal="left"/>
      <protection locked="0"/>
    </xf>
    <xf numFmtId="0" fontId="16" fillId="0" borderId="0"/>
    <xf numFmtId="0" fontId="16" fillId="0" borderId="0"/>
    <xf numFmtId="0" fontId="16" fillId="0" borderId="0"/>
    <xf numFmtId="0" fontId="125" fillId="0" borderId="0"/>
    <xf numFmtId="0" fontId="16" fillId="0" borderId="0"/>
    <xf numFmtId="0" fontId="1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49" borderId="34"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0" fontId="181" fillId="0" borderId="21"/>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301" fontId="16" fillId="0" borderId="0" applyFont="0" applyFill="0" applyBorder="0" applyAlignment="0" applyProtection="0"/>
    <xf numFmtId="0" fontId="16" fillId="0" borderId="0"/>
    <xf numFmtId="0" fontId="16" fillId="0" borderId="0"/>
    <xf numFmtId="0" fontId="16" fillId="0" borderId="0"/>
    <xf numFmtId="0" fontId="16" fillId="0" borderId="0"/>
    <xf numFmtId="0" fontId="176" fillId="0" borderId="0"/>
    <xf numFmtId="0" fontId="16"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302" fontId="16" fillId="0" borderId="21">
      <alignment horizontal="center"/>
    </xf>
    <xf numFmtId="0" fontId="16" fillId="0" borderId="0"/>
    <xf numFmtId="0" fontId="16" fillId="0" borderId="0"/>
    <xf numFmtId="0" fontId="182" fillId="0" borderId="0"/>
    <xf numFmtId="0" fontId="16" fillId="0" borderId="0"/>
    <xf numFmtId="303" fontId="12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2" fillId="57" borderId="3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0" fontId="183" fillId="50" borderId="0">
      <alignment horizontal="right"/>
    </xf>
    <xf numFmtId="0" fontId="184" fillId="50" borderId="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85" fillId="66" borderId="17"/>
    <xf numFmtId="0" fontId="185" fillId="66" borderId="17"/>
    <xf numFmtId="0" fontId="185" fillId="66" borderId="17"/>
    <xf numFmtId="0" fontId="16" fillId="0" borderId="0"/>
    <xf numFmtId="0" fontId="16" fillId="0" borderId="0"/>
    <xf numFmtId="0" fontId="16" fillId="0" borderId="0"/>
    <xf numFmtId="0" fontId="16" fillId="0" borderId="0"/>
    <xf numFmtId="0" fontId="186" fillId="57" borderId="0" applyBorder="0">
      <alignment horizontal="centerContinuous"/>
    </xf>
    <xf numFmtId="0" fontId="186" fillId="57" borderId="0" applyBorder="0">
      <alignment horizontal="centerContinuous"/>
    </xf>
    <xf numFmtId="0" fontId="186" fillId="57" borderId="0" applyBorder="0">
      <alignment horizontal="centerContinuous"/>
    </xf>
    <xf numFmtId="0" fontId="16" fillId="0" borderId="0"/>
    <xf numFmtId="0" fontId="16" fillId="0" borderId="0"/>
    <xf numFmtId="0" fontId="187" fillId="66" borderId="0" applyBorder="0">
      <alignment horizontal="centerContinuous"/>
    </xf>
    <xf numFmtId="37" fontId="47" fillId="0" borderId="0" applyBorder="0">
      <protection locked="0"/>
    </xf>
    <xf numFmtId="0" fontId="188" fillId="0" borderId="0"/>
    <xf numFmtId="0" fontId="16" fillId="0" borderId="0"/>
    <xf numFmtId="0" fontId="189" fillId="0" borderId="0" applyFill="0" applyBorder="0" applyProtection="0">
      <alignment horizontal="left"/>
    </xf>
    <xf numFmtId="0" fontId="16" fillId="0" borderId="0"/>
    <xf numFmtId="0" fontId="16" fillId="0" borderId="0"/>
    <xf numFmtId="0" fontId="16" fillId="0" borderId="0"/>
    <xf numFmtId="0" fontId="16" fillId="0" borderId="0"/>
    <xf numFmtId="244" fontId="190" fillId="0" borderId="2">
      <alignment vertical="center"/>
    </xf>
    <xf numFmtId="304" fontId="16" fillId="0" borderId="0"/>
    <xf numFmtId="304" fontId="16" fillId="0" borderId="0"/>
    <xf numFmtId="304" fontId="16" fillId="0" borderId="0"/>
    <xf numFmtId="304" fontId="16" fillId="0" borderId="0"/>
    <xf numFmtId="304" fontId="16" fillId="0" borderId="0"/>
    <xf numFmtId="304" fontId="16" fillId="0" borderId="0"/>
    <xf numFmtId="304" fontId="16" fillId="0" borderId="0"/>
    <xf numFmtId="304" fontId="16" fillId="0" borderId="0"/>
    <xf numFmtId="304" fontId="16" fillId="0" borderId="0"/>
    <xf numFmtId="304" fontId="16" fillId="0" borderId="0"/>
    <xf numFmtId="304" fontId="16" fillId="0" borderId="0"/>
    <xf numFmtId="0" fontId="16" fillId="0" borderId="0"/>
    <xf numFmtId="0" fontId="16" fillId="0" borderId="0"/>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0" fontId="16" fillId="0" borderId="0"/>
    <xf numFmtId="0" fontId="16" fillId="0" borderId="0"/>
    <xf numFmtId="0" fontId="16" fillId="0" borderId="0"/>
    <xf numFmtId="0" fontId="16" fillId="0" borderId="0"/>
    <xf numFmtId="0" fontId="16" fillId="0" borderId="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0" fontId="16" fillId="0" borderId="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0" fontId="16" fillId="0" borderId="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306" fontId="16" fillId="0" borderId="0" applyFont="0" applyFill="0" applyBorder="0" applyAlignment="0"/>
    <xf numFmtId="0" fontId="16" fillId="0" borderId="0"/>
    <xf numFmtId="0" fontId="16" fillId="0" borderId="0"/>
    <xf numFmtId="215" fontId="16" fillId="0" borderId="0" applyFont="0" applyFill="0" applyBorder="0" applyAlignment="0" applyProtection="0"/>
    <xf numFmtId="0" fontId="16" fillId="0" borderId="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307" fontId="16" fillId="0" borderId="0" applyFont="0" applyFill="0" applyBorder="0" applyAlignment="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0" fontId="16" fillId="0" borderId="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9" fontId="1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196" fontId="191" fillId="0" borderId="0" applyFont="0" applyFill="0" applyBorder="0" applyAlignment="0" applyProtection="0"/>
    <xf numFmtId="10" fontId="192" fillId="0" borderId="0" applyFont="0" applyFill="0" applyBorder="0" applyAlignment="0" applyProtection="0"/>
    <xf numFmtId="0" fontId="16" fillId="0" borderId="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308" fontId="16" fillId="0" borderId="0" applyFont="0" applyFill="0" applyBorder="0" applyAlignment="0" applyProtection="0"/>
    <xf numFmtId="0" fontId="89" fillId="0" borderId="0" applyFill="0" applyBorder="0" applyProtection="0"/>
    <xf numFmtId="0" fontId="16" fillId="0" borderId="0"/>
    <xf numFmtId="0" fontId="39" fillId="0" borderId="0"/>
    <xf numFmtId="0" fontId="193" fillId="0" borderId="7" applyBorder="0"/>
    <xf numFmtId="0" fontId="194" fillId="0" borderId="0"/>
    <xf numFmtId="10" fontId="157" fillId="0" borderId="0" applyFont="0" applyFill="0" applyBorder="0" applyAlignment="0" applyProtection="0"/>
    <xf numFmtId="0" fontId="195" fillId="0" borderId="0" applyNumberForma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273"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274"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0" fontId="16" fillId="0" borderId="0"/>
    <xf numFmtId="0" fontId="16" fillId="0" borderId="0"/>
    <xf numFmtId="0" fontId="16" fillId="0" borderId="0"/>
    <xf numFmtId="0" fontId="16" fillId="0" borderId="0"/>
    <xf numFmtId="0" fontId="196" fillId="5" borderId="0"/>
    <xf numFmtId="9" fontId="16" fillId="0" borderId="0" applyFont="0" applyFill="0" applyBorder="0" applyAlignment="0" applyProtection="0"/>
    <xf numFmtId="0" fontId="144" fillId="0" borderId="0" applyNumberFormat="0" applyFont="0" applyFill="0" applyBorder="0" applyAlignment="0" applyProtection="0">
      <alignment horizontal="left"/>
    </xf>
    <xf numFmtId="15" fontId="144" fillId="0" borderId="0" applyFont="0" applyFill="0" applyBorder="0" applyAlignment="0" applyProtection="0"/>
    <xf numFmtId="4" fontId="144" fillId="0" borderId="0" applyFont="0" applyFill="0" applyBorder="0" applyAlignment="0" applyProtection="0"/>
    <xf numFmtId="4" fontId="144" fillId="0" borderId="0" applyFont="0" applyFill="0" applyBorder="0" applyAlignment="0" applyProtection="0"/>
    <xf numFmtId="0" fontId="16" fillId="0" borderId="0"/>
    <xf numFmtId="0" fontId="197" fillId="0" borderId="7">
      <alignment horizontal="center"/>
    </xf>
    <xf numFmtId="0" fontId="16" fillId="0" borderId="0"/>
    <xf numFmtId="3" fontId="144" fillId="0" borderId="0" applyFont="0" applyFill="0" applyBorder="0" applyAlignment="0" applyProtection="0"/>
    <xf numFmtId="0" fontId="16" fillId="0" borderId="0"/>
    <xf numFmtId="0" fontId="144" fillId="58" borderId="0" applyNumberFormat="0" applyFon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8" fillId="0" borderId="1">
      <alignment horizontal="center" vertical="center"/>
    </xf>
    <xf numFmtId="0" fontId="199" fillId="0" borderId="59" applyBorder="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16" fillId="0" borderId="0"/>
    <xf numFmtId="0" fontId="42" fillId="0" borderId="0"/>
    <xf numFmtId="0" fontId="40" fillId="57" borderId="0"/>
    <xf numFmtId="0" fontId="151" fillId="57" borderId="0"/>
    <xf numFmtId="0" fontId="16" fillId="0" borderId="0"/>
    <xf numFmtId="0" fontId="200" fillId="0" borderId="0" applyNumberFormat="0" applyFill="0" applyBorder="0" applyAlignment="0" applyProtection="0"/>
    <xf numFmtId="0" fontId="201" fillId="0" borderId="0" applyNumberFormat="0" applyFill="0" applyBorder="0" applyAlignment="0" applyProtection="0"/>
    <xf numFmtId="182" fontId="201" fillId="0" borderId="0" applyFill="0" applyBorder="0" applyAlignment="0" applyProtection="0"/>
    <xf numFmtId="0" fontId="141" fillId="67" borderId="0" applyNumberFormat="0" applyBorder="0" applyAlignment="0" applyProtection="0"/>
    <xf numFmtId="0" fontId="141" fillId="68" borderId="0" applyNumberFormat="0" applyBorder="0" applyAlignment="0" applyProtection="0"/>
    <xf numFmtId="0" fontId="141" fillId="11" borderId="0" applyNumberFormat="0" applyBorder="0" applyAlignment="0" applyProtection="0"/>
    <xf numFmtId="0" fontId="141" fillId="68" borderId="0" applyNumberFormat="0" applyBorder="0" applyAlignment="0" applyProtection="0"/>
    <xf numFmtId="0" fontId="141" fillId="69" borderId="0" applyNumberFormat="0" applyBorder="0" applyAlignment="0" applyProtection="0"/>
    <xf numFmtId="0" fontId="141" fillId="70" borderId="0" applyNumberFormat="0" applyBorder="0" applyProtection="0">
      <alignment horizontal="center"/>
    </xf>
    <xf numFmtId="309" fontId="16" fillId="0" borderId="0" applyProtection="0">
      <alignment horizontal="right"/>
    </xf>
    <xf numFmtId="310" fontId="16" fillId="0" borderId="0" applyProtection="0">
      <alignment horizontal="right"/>
    </xf>
    <xf numFmtId="311" fontId="16" fillId="0" borderId="0" applyProtection="0">
      <alignment horizontal="right"/>
    </xf>
    <xf numFmtId="312" fontId="16" fillId="0" borderId="0" applyProtection="0">
      <alignment horizontal="right"/>
    </xf>
    <xf numFmtId="0" fontId="16" fillId="0" borderId="0"/>
    <xf numFmtId="0" fontId="16" fillId="0" borderId="0"/>
    <xf numFmtId="0" fontId="73" fillId="0" borderId="0" applyNumberFormat="0" applyFill="0" applyBorder="0"/>
    <xf numFmtId="0" fontId="16" fillId="0" borderId="0"/>
    <xf numFmtId="0" fontId="16" fillId="0" borderId="0"/>
    <xf numFmtId="313" fontId="141" fillId="0" borderId="0" applyFill="0" applyBorder="0" applyAlignment="0" applyProtection="0"/>
    <xf numFmtId="314" fontId="141" fillId="0" borderId="0" applyFill="0" applyBorder="0" applyAlignment="0" applyProtection="0"/>
    <xf numFmtId="0" fontId="202" fillId="57" borderId="0">
      <alignment horizontal="left" vertical="top"/>
    </xf>
    <xf numFmtId="0" fontId="16" fillId="0" borderId="0"/>
    <xf numFmtId="0" fontId="203" fillId="57" borderId="0">
      <alignment horizontal="left" vertical="top"/>
    </xf>
    <xf numFmtId="0" fontId="16" fillId="0" borderId="0"/>
    <xf numFmtId="0" fontId="16" fillId="0" borderId="0"/>
    <xf numFmtId="0" fontId="16" fillId="0" borderId="0"/>
    <xf numFmtId="0" fontId="16" fillId="0" borderId="0"/>
    <xf numFmtId="0" fontId="16" fillId="0" borderId="0"/>
    <xf numFmtId="0" fontId="204" fillId="57" borderId="0">
      <alignment horizontal="center" vertical="top"/>
    </xf>
    <xf numFmtId="0" fontId="16" fillId="0" borderId="0"/>
    <xf numFmtId="0" fontId="203"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202" fillId="57" borderId="0">
      <alignment horizontal="right" vertical="top"/>
    </xf>
    <xf numFmtId="0" fontId="16" fillId="0" borderId="0"/>
    <xf numFmtId="0" fontId="205" fillId="57" borderId="0">
      <alignment horizontal="right" vertical="top"/>
    </xf>
    <xf numFmtId="0" fontId="16" fillId="0" borderId="0"/>
    <xf numFmtId="0" fontId="206" fillId="50" borderId="0">
      <alignment horizontal="right" vertical="center"/>
    </xf>
    <xf numFmtId="0" fontId="16" fillId="0" borderId="0"/>
    <xf numFmtId="0" fontId="16" fillId="0" borderId="0"/>
    <xf numFmtId="0" fontId="202" fillId="57" borderId="0">
      <alignment horizontal="center" vertical="top"/>
    </xf>
    <xf numFmtId="0" fontId="16" fillId="0" borderId="0"/>
    <xf numFmtId="0" fontId="207" fillId="57" borderId="0">
      <alignment horizontal="left" vertical="top"/>
    </xf>
    <xf numFmtId="0" fontId="16" fillId="0" borderId="0"/>
    <xf numFmtId="0" fontId="16" fillId="0" borderId="0"/>
    <xf numFmtId="0" fontId="16" fillId="0" borderId="0"/>
    <xf numFmtId="0" fontId="202" fillId="57" borderId="0">
      <alignment horizontal="right" vertical="top"/>
    </xf>
    <xf numFmtId="0" fontId="16" fillId="0" borderId="0"/>
    <xf numFmtId="0" fontId="207" fillId="57" borderId="0">
      <alignment horizontal="right" vertical="top"/>
    </xf>
    <xf numFmtId="0" fontId="16" fillId="0" borderId="0"/>
    <xf numFmtId="0" fontId="208" fillId="57" borderId="0">
      <alignment horizontal="right" vertical="top"/>
    </xf>
    <xf numFmtId="0" fontId="209" fillId="57" borderId="0">
      <alignment horizontal="right" vertical="top"/>
    </xf>
    <xf numFmtId="0" fontId="208" fillId="57" borderId="0">
      <alignment horizontal="right" vertical="top"/>
    </xf>
    <xf numFmtId="0" fontId="210" fillId="57" borderId="0">
      <alignment horizontal="left" vertical="top"/>
    </xf>
    <xf numFmtId="0" fontId="16" fillId="0" borderId="0"/>
    <xf numFmtId="0" fontId="211" fillId="57" borderId="0">
      <alignment horizontal="left" vertical="top"/>
    </xf>
    <xf numFmtId="0" fontId="16" fillId="0" borderId="0"/>
    <xf numFmtId="0" fontId="16" fillId="0" borderId="0"/>
    <xf numFmtId="0" fontId="16" fillId="0" borderId="0"/>
    <xf numFmtId="0" fontId="16" fillId="0" borderId="0"/>
    <xf numFmtId="0" fontId="212" fillId="57" borderId="0">
      <alignment horizontal="center" vertical="top"/>
    </xf>
    <xf numFmtId="0" fontId="16" fillId="0" borderId="0"/>
    <xf numFmtId="0" fontId="213" fillId="57" borderId="0">
      <alignment horizontal="center" vertical="top"/>
    </xf>
    <xf numFmtId="0" fontId="16" fillId="0" borderId="0"/>
    <xf numFmtId="0" fontId="16" fillId="0" borderId="0"/>
    <xf numFmtId="0" fontId="16" fillId="0" borderId="0"/>
    <xf numFmtId="0" fontId="16" fillId="0" borderId="0"/>
    <xf numFmtId="0" fontId="16" fillId="0" borderId="0"/>
    <xf numFmtId="0" fontId="208" fillId="57" borderId="0">
      <alignment horizontal="left" vertical="top"/>
    </xf>
    <xf numFmtId="0" fontId="16" fillId="0" borderId="0"/>
    <xf numFmtId="0" fontId="214" fillId="57" borderId="0">
      <alignment horizontal="center" vertical="top"/>
    </xf>
    <xf numFmtId="0" fontId="16" fillId="0" borderId="0"/>
    <xf numFmtId="0" fontId="16" fillId="0" borderId="0"/>
    <xf numFmtId="0" fontId="16" fillId="0" borderId="0"/>
    <xf numFmtId="0" fontId="16" fillId="0" borderId="0"/>
    <xf numFmtId="0" fontId="203" fillId="57" borderId="0">
      <alignment horizontal="center" vertical="top"/>
    </xf>
    <xf numFmtId="0" fontId="16" fillId="0" borderId="0"/>
    <xf numFmtId="0" fontId="215" fillId="57" borderId="0">
      <alignment horizontal="center" vertical="top"/>
    </xf>
    <xf numFmtId="0" fontId="16" fillId="0" borderId="0"/>
    <xf numFmtId="0" fontId="16" fillId="0" borderId="0"/>
    <xf numFmtId="0" fontId="16" fillId="0" borderId="0"/>
    <xf numFmtId="0" fontId="16" fillId="0" borderId="0"/>
    <xf numFmtId="0" fontId="208" fillId="57" borderId="0">
      <alignment horizontal="right" vertical="top"/>
    </xf>
    <xf numFmtId="0" fontId="16" fillId="0" borderId="0"/>
    <xf numFmtId="0" fontId="216"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202" fillId="57" borderId="0">
      <alignment horizontal="right" vertical="top"/>
    </xf>
    <xf numFmtId="0" fontId="16" fillId="0" borderId="0"/>
    <xf numFmtId="0" fontId="206" fillId="57" borderId="0">
      <alignment horizontal="left" vertical="top"/>
    </xf>
    <xf numFmtId="0" fontId="16" fillId="0" borderId="0"/>
    <xf numFmtId="0" fontId="16" fillId="0" borderId="0"/>
    <xf numFmtId="0" fontId="16" fillId="0" borderId="0"/>
    <xf numFmtId="0" fontId="16" fillId="0" borderId="0"/>
    <xf numFmtId="0" fontId="16" fillId="0" borderId="0"/>
    <xf numFmtId="0" fontId="16" fillId="0" borderId="0"/>
    <xf numFmtId="0" fontId="208" fillId="57" borderId="0">
      <alignment horizontal="left" vertical="top"/>
    </xf>
    <xf numFmtId="0" fontId="16" fillId="0" borderId="0"/>
    <xf numFmtId="0" fontId="206"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16" fillId="0" borderId="0"/>
    <xf numFmtId="0" fontId="208" fillId="57" borderId="0">
      <alignment horizontal="right" vertical="top"/>
    </xf>
    <xf numFmtId="0" fontId="16" fillId="0" borderId="0"/>
    <xf numFmtId="0" fontId="217" fillId="57" borderId="0">
      <alignment horizontal="left" vertical="top"/>
    </xf>
    <xf numFmtId="0" fontId="16" fillId="0" borderId="0"/>
    <xf numFmtId="0" fontId="16" fillId="0" borderId="0"/>
    <xf numFmtId="0" fontId="16" fillId="0" borderId="0"/>
    <xf numFmtId="0" fontId="16" fillId="0" borderId="0"/>
    <xf numFmtId="0" fontId="16" fillId="0" borderId="0"/>
    <xf numFmtId="0" fontId="202" fillId="57" borderId="0">
      <alignment horizontal="left" vertical="top"/>
    </xf>
    <xf numFmtId="0" fontId="16" fillId="0" borderId="0"/>
    <xf numFmtId="0" fontId="217" fillId="57" borderId="0">
      <alignment horizontal="right" vertical="top"/>
    </xf>
    <xf numFmtId="0" fontId="16" fillId="0" borderId="0"/>
    <xf numFmtId="0" fontId="206" fillId="50" borderId="0">
      <alignment horizontal="righ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6" fillId="0" borderId="0"/>
    <xf numFmtId="0" fontId="218" fillId="71" borderId="0"/>
    <xf numFmtId="49" fontId="47" fillId="71" borderId="0"/>
    <xf numFmtId="49" fontId="47" fillId="71" borderId="61"/>
    <xf numFmtId="49" fontId="47" fillId="71" borderId="0"/>
    <xf numFmtId="0" fontId="218" fillId="72" borderId="61">
      <protection locked="0"/>
    </xf>
    <xf numFmtId="0" fontId="218" fillId="71" borderId="0"/>
    <xf numFmtId="0" fontId="47" fillId="73" borderId="0"/>
    <xf numFmtId="0" fontId="47" fillId="74" borderId="0"/>
    <xf numFmtId="0" fontId="47" fillId="75" borderId="0"/>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16" fillId="0" borderId="0"/>
    <xf numFmtId="244" fontId="16" fillId="0" borderId="0" applyFont="0" applyFill="0" applyBorder="0" applyAlignment="0" applyProtection="0"/>
    <xf numFmtId="0" fontId="16" fillId="0" borderId="0"/>
    <xf numFmtId="315" fontId="47" fillId="0" borderId="0" applyFont="0" applyFill="0" applyBorder="0" applyAlignment="0" applyProtection="0"/>
    <xf numFmtId="316" fontId="47" fillId="0" borderId="0" applyFont="0" applyFill="0" applyBorder="0" applyAlignment="0" applyProtection="0"/>
    <xf numFmtId="0" fontId="219" fillId="0" borderId="1"/>
    <xf numFmtId="0" fontId="16" fillId="0" borderId="0"/>
    <xf numFmtId="0" fontId="16" fillId="0" borderId="0"/>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1" fontId="141" fillId="0" borderId="0" applyBorder="0">
      <alignment horizontal="left" vertical="top" wrapText="1"/>
    </xf>
    <xf numFmtId="0" fontId="16" fillId="0" borderId="0"/>
    <xf numFmtId="200" fontId="144" fillId="0" borderId="0">
      <alignment horizontal="center"/>
    </xf>
    <xf numFmtId="317" fontId="47" fillId="0" borderId="0">
      <alignment horizontal="center"/>
    </xf>
    <xf numFmtId="0" fontId="22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applyFill="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3" fillId="0" borderId="1">
      <alignment horizontal="center"/>
    </xf>
    <xf numFmtId="0" fontId="53" fillId="0" borderId="1">
      <alignment horizontal="center"/>
    </xf>
    <xf numFmtId="0" fontId="16" fillId="0" borderId="0"/>
    <xf numFmtId="0" fontId="53" fillId="0" borderId="1">
      <alignment horizont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3" fillId="0" borderId="1">
      <alignment horizont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16" fillId="0" borderId="0"/>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16" fillId="0" borderId="0"/>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42" fillId="0" borderId="0"/>
    <xf numFmtId="0" fontId="174" fillId="0" borderId="0"/>
    <xf numFmtId="0" fontId="16" fillId="0" borderId="0"/>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6" fillId="0" borderId="0"/>
    <xf numFmtId="201" fontId="47" fillId="0" borderId="47" applyAlignment="0"/>
    <xf numFmtId="3" fontId="16" fillId="0" borderId="1" applyNumberFormat="0" applyFont="0" applyFill="0" applyAlignment="0" applyProtection="0">
      <alignment vertical="center"/>
    </xf>
    <xf numFmtId="0" fontId="42" fillId="0" borderId="47"/>
    <xf numFmtId="3" fontId="16" fillId="0" borderId="1" applyNumberFormat="0" applyFont="0" applyFill="0" applyAlignment="0" applyProtection="0">
      <alignment vertical="center"/>
    </xf>
    <xf numFmtId="3" fontId="16" fillId="0" borderId="1" applyNumberFormat="0" applyFont="0" applyFill="0" applyAlignment="0" applyProtection="0">
      <alignment vertical="center"/>
    </xf>
    <xf numFmtId="3" fontId="16" fillId="0" borderId="1" applyNumberFormat="0" applyFont="0" applyFill="0" applyAlignment="0" applyProtection="0">
      <alignment vertical="center"/>
    </xf>
    <xf numFmtId="0" fontId="118" fillId="0" borderId="0" applyFill="0" applyBorder="0" applyProtection="0">
      <alignment horizontal="center"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1" fillId="0" borderId="0" applyNumberFormat="0">
      <alignment horizontal="left"/>
    </xf>
    <xf numFmtId="0" fontId="222" fillId="0" borderId="0" applyNumberFormat="0">
      <alignment horizontal="left"/>
    </xf>
    <xf numFmtId="3" fontId="16" fillId="0" borderId="1" applyNumberFormat="0" applyFont="0" applyFill="0" applyAlignment="0" applyProtection="0">
      <alignment vertical="center"/>
    </xf>
    <xf numFmtId="0" fontId="16" fillId="0" borderId="0"/>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0" fontId="16"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18" fontId="47" fillId="0" borderId="0" applyFont="0" applyFill="0" applyBorder="0" applyAlignment="0" applyProtection="0"/>
    <xf numFmtId="0" fontId="172" fillId="0" borderId="0"/>
    <xf numFmtId="0" fontId="172" fillId="0" borderId="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277" fontId="16" fillId="21" borderId="0" applyNumberFormat="0" applyFont="0" applyBorder="0" applyAlignment="0" applyProtection="0"/>
    <xf numFmtId="49" fontId="223" fillId="0" borderId="2">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19"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320" fontId="16" fillId="0" borderId="0" applyFill="0" applyBorder="0" applyAlignment="0"/>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25" fontId="16" fillId="0" borderId="0" applyFill="0" applyBorder="0" applyAlignment="0" applyProtection="0">
      <alignment horizontal="right"/>
    </xf>
    <xf numFmtId="264" fontId="16" fillId="0" borderId="0" applyFont="0" applyFill="0" applyBorder="0" applyAlignment="0" applyProtection="0"/>
    <xf numFmtId="264" fontId="16" fillId="0" borderId="0" applyFont="0" applyFill="0" applyBorder="0" applyAlignment="0" applyProtection="0"/>
    <xf numFmtId="264" fontId="16" fillId="0" borderId="0" applyFont="0" applyFill="0" applyBorder="0" applyAlignment="0" applyProtection="0"/>
    <xf numFmtId="167" fontId="16" fillId="0" borderId="0" applyFont="0" applyFill="0" applyBorder="0" applyAlignment="0" applyProtection="0"/>
    <xf numFmtId="264" fontId="16" fillId="0" borderId="0" applyFont="0" applyFill="0" applyBorder="0" applyAlignment="0" applyProtection="0"/>
    <xf numFmtId="167" fontId="16" fillId="0" borderId="0" applyFont="0" applyFill="0" applyBorder="0" applyAlignment="0" applyProtection="0"/>
    <xf numFmtId="264" fontId="16" fillId="0" borderId="0" applyFont="0" applyFill="0" applyBorder="0" applyAlignment="0" applyProtection="0"/>
    <xf numFmtId="264" fontId="16" fillId="0" borderId="0" applyFont="0" applyFill="0" applyBorder="0" applyAlignment="0" applyProtection="0"/>
    <xf numFmtId="167" fontId="16" fillId="0" borderId="0" applyFont="0" applyFill="0" applyBorder="0" applyAlignment="0" applyProtection="0"/>
    <xf numFmtId="26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64"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321" fontId="16" fillId="0" borderId="0" applyFont="0" applyFill="0" applyBorder="0" applyAlignment="0" applyProtection="0"/>
    <xf numFmtId="0" fontId="16" fillId="0" borderId="0"/>
    <xf numFmtId="0" fontId="16" fillId="0" borderId="0"/>
    <xf numFmtId="0" fontId="16" fillId="0" borderId="0"/>
    <xf numFmtId="0" fontId="117" fillId="0" borderId="0" applyFill="0" applyBorder="0" applyProtection="0">
      <alignment horizontal="left" vertical="top"/>
    </xf>
    <xf numFmtId="0" fontId="16" fillId="0" borderId="0"/>
    <xf numFmtId="40" fontId="224" fillId="0" borderId="0"/>
    <xf numFmtId="0" fontId="225" fillId="76"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6" fillId="0" borderId="40" applyBorder="0">
      <alignment horizontal="center"/>
    </xf>
    <xf numFmtId="0" fontId="16" fillId="0" borderId="0"/>
    <xf numFmtId="0" fontId="16" fillId="0" borderId="0"/>
    <xf numFmtId="0" fontId="16" fillId="0" borderId="0"/>
    <xf numFmtId="0" fontId="118" fillId="0" borderId="14">
      <alignment horizontal="right"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7" fillId="0" borderId="3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8" fillId="0" borderId="6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9" fillId="0" borderId="64"/>
    <xf numFmtId="0" fontId="169" fillId="0" borderId="47"/>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0"/>
    <xf numFmtId="38" fontId="144" fillId="0" borderId="0" applyFont="0" applyFill="0" applyBorder="0" applyAlignment="0" applyProtection="0"/>
    <xf numFmtId="40" fontId="144" fillId="0" borderId="0" applyFont="0" applyFill="0" applyBorder="0" applyAlignment="0" applyProtection="0"/>
    <xf numFmtId="322" fontId="122" fillId="0" borderId="0" applyFont="0" applyFill="0" applyBorder="0" applyAlignment="0" applyProtection="0"/>
    <xf numFmtId="0" fontId="228" fillId="0" borderId="0" applyNumberFormat="0" applyFill="0" applyBorder="0" applyAlignment="0" applyProtection="0"/>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87" fillId="0" borderId="0"/>
    <xf numFmtId="0" fontId="16" fillId="0" borderId="0"/>
    <xf numFmtId="4" fontId="229" fillId="20" borderId="66"/>
    <xf numFmtId="175" fontId="144" fillId="0" borderId="0" applyFont="0" applyFill="0" applyBorder="0" applyAlignment="0" applyProtection="0"/>
    <xf numFmtId="177" fontId="144" fillId="0" borderId="0" applyFont="0" applyFill="0" applyBorder="0" applyAlignment="0" applyProtection="0"/>
    <xf numFmtId="0" fontId="230" fillId="0" borderId="0" applyNumberFormat="0" applyFill="0" applyBorder="0" applyAlignment="0" applyProtection="0"/>
    <xf numFmtId="0" fontId="231" fillId="0" borderId="0"/>
    <xf numFmtId="0" fontId="232" fillId="77" borderId="67" applyNumberFormat="0" applyAlignment="0" applyProtection="0"/>
    <xf numFmtId="2" fontId="157" fillId="0" borderId="0" applyFont="0" applyFill="0" applyBorder="0" applyAlignment="0" applyProtection="0"/>
    <xf numFmtId="0" fontId="233" fillId="0" borderId="0" applyNumberFormat="0" applyFill="0" applyBorder="0" applyProtection="0">
      <alignment horizontal="right"/>
    </xf>
    <xf numFmtId="183" fontId="16" fillId="0" borderId="0" applyFont="0" applyFill="0" applyBorder="0" applyAlignment="0" applyProtection="0"/>
    <xf numFmtId="184" fontId="16" fillId="0" borderId="0" applyFont="0" applyFill="0" applyBorder="0" applyAlignment="0" applyProtection="0"/>
    <xf numFmtId="183" fontId="121" fillId="0" borderId="0" applyFont="0" applyFill="0" applyBorder="0" applyAlignment="0" applyProtection="0"/>
    <xf numFmtId="184" fontId="1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4"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68"/>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0" fontId="234" fillId="0" borderId="2" applyFill="0" applyBorder="0" applyProtection="0">
      <alignment horizontal="center"/>
    </xf>
    <xf numFmtId="323" fontId="72" fillId="0" borderId="2">
      <alignment horizontal="right"/>
    </xf>
    <xf numFmtId="324" fontId="72" fillId="0" borderId="41" applyBorder="0">
      <alignment horizontal="right"/>
    </xf>
    <xf numFmtId="0" fontId="188" fillId="0" borderId="0"/>
    <xf numFmtId="325" fontId="39" fillId="0" borderId="0" applyFont="0" applyFill="0" applyBorder="0" applyProtection="0">
      <alignment horizontal="right"/>
    </xf>
    <xf numFmtId="0" fontId="235" fillId="0" borderId="0" applyNumberFormat="0" applyFill="0" applyBorder="0" applyAlignment="0" applyProtection="0">
      <alignment vertical="top"/>
      <protection locked="0"/>
    </xf>
    <xf numFmtId="0" fontId="16" fillId="0" borderId="0"/>
    <xf numFmtId="169" fontId="16" fillId="0" borderId="0" applyFont="0" applyFill="0" applyBorder="0" applyAlignment="0" applyProtection="0"/>
    <xf numFmtId="0" fontId="16" fillId="0" borderId="0"/>
    <xf numFmtId="184" fontId="82" fillId="0" borderId="0" applyFont="0" applyFill="0" applyBorder="0" applyAlignment="0" applyProtection="0"/>
    <xf numFmtId="0" fontId="16" fillId="0" borderId="0"/>
    <xf numFmtId="43" fontId="23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0" fontId="237" fillId="0" borderId="0"/>
    <xf numFmtId="0" fontId="238" fillId="0" borderId="0"/>
    <xf numFmtId="169" fontId="16" fillId="0" borderId="0" applyFont="0" applyFill="0" applyBorder="0" applyAlignment="0" applyProtection="0"/>
    <xf numFmtId="167" fontId="16" fillId="0" borderId="0" applyFont="0" applyFill="0" applyBorder="0" applyAlignment="0" applyProtection="0"/>
    <xf numFmtId="0" fontId="16" fillId="0" borderId="0"/>
    <xf numFmtId="0" fontId="239" fillId="0" borderId="0" applyNumberFormat="0" applyFill="0" applyBorder="0" applyAlignment="0" applyProtection="0">
      <alignment vertical="top"/>
      <protection locked="0"/>
    </xf>
    <xf numFmtId="0" fontId="16" fillId="0" borderId="0"/>
    <xf numFmtId="0" fontId="16"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167"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7" fontId="39" fillId="0" borderId="0"/>
    <xf numFmtId="0" fontId="39" fillId="0" borderId="0"/>
    <xf numFmtId="0" fontId="48" fillId="0" borderId="0"/>
    <xf numFmtId="0" fontId="48" fillId="0" borderId="0"/>
    <xf numFmtId="41" fontId="16" fillId="6" borderId="0" applyFont="0" applyBorder="0" applyAlignment="0">
      <protection locked="0"/>
    </xf>
    <xf numFmtId="0" fontId="5" fillId="0" borderId="0"/>
    <xf numFmtId="0" fontId="48" fillId="0" borderId="0"/>
    <xf numFmtId="0" fontId="37" fillId="0" borderId="0"/>
    <xf numFmtId="9" fontId="16" fillId="0" borderId="0" applyFont="0" applyFill="0" applyBorder="0" applyAlignment="0" applyProtection="0"/>
    <xf numFmtId="0" fontId="5" fillId="0" borderId="0"/>
    <xf numFmtId="167" fontId="5" fillId="0" borderId="0" applyFont="0" applyFill="0" applyBorder="0" applyAlignment="0" applyProtection="0"/>
    <xf numFmtId="41" fontId="16" fillId="6" borderId="0" applyFont="0" applyBorder="0" applyAlignment="0">
      <protection locked="0"/>
    </xf>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207" fontId="39" fillId="0" borderId="0"/>
    <xf numFmtId="0" fontId="39" fillId="0" borderId="0"/>
    <xf numFmtId="0" fontId="48" fillId="0" borderId="0"/>
    <xf numFmtId="41" fontId="16" fillId="6" borderId="0" applyFont="0" applyBorder="0" applyAlignment="0">
      <protection locked="0"/>
    </xf>
    <xf numFmtId="207" fontId="39" fillId="0" borderId="0"/>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39" fillId="0" borderId="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39" fillId="0" borderId="0"/>
    <xf numFmtId="0" fontId="48" fillId="0" borderId="0"/>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48"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9" fontId="5" fillId="0" borderId="0" applyFont="0" applyFill="0" applyBorder="0" applyAlignment="0" applyProtection="0"/>
    <xf numFmtId="207" fontId="39"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48"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48"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9" fillId="0" borderId="0"/>
    <xf numFmtId="41" fontId="16" fillId="6" borderId="0" applyFont="0" applyBorder="0" applyAlignment="0">
      <protection locked="0"/>
    </xf>
    <xf numFmtId="41" fontId="16" fillId="6" borderId="0" applyFont="0" applyBorder="0" applyAlignment="0">
      <protection locked="0"/>
    </xf>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9" fillId="0" borderId="0"/>
    <xf numFmtId="41" fontId="16" fillId="6" borderId="0" applyFont="0" applyBorder="0" applyAlignment="0">
      <protection locked="0"/>
    </xf>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48" fillId="0" borderId="0"/>
    <xf numFmtId="0" fontId="39" fillId="0" borderId="0"/>
    <xf numFmtId="207"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1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37" fillId="0" borderId="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7" fontId="39" fillId="0" borderId="0"/>
    <xf numFmtId="167" fontId="5" fillId="0" borderId="0" applyFont="0" applyFill="0" applyBorder="0" applyAlignment="0" applyProtection="0"/>
    <xf numFmtId="0" fontId="5" fillId="0" borderId="0"/>
    <xf numFmtId="41" fontId="16" fillId="6" borderId="0" applyFont="0" applyBorder="0" applyAlignment="0">
      <protection locked="0"/>
    </xf>
    <xf numFmtId="0" fontId="48" fillId="0" borderId="0"/>
    <xf numFmtId="0" fontId="39" fillId="0" borderId="0"/>
    <xf numFmtId="207" fontId="39"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165" fontId="16" fillId="0" borderId="0" applyFont="0" applyFill="0" applyBorder="0" applyAlignment="0"/>
    <xf numFmtId="165" fontId="16" fillId="0" borderId="0" applyFont="0" applyFill="0" applyBorder="0" applyAlignment="0"/>
    <xf numFmtId="165" fontId="47" fillId="6" borderId="0" applyFont="0" applyBorder="0" applyAlignment="0" applyProtection="0">
      <protection locked="0"/>
    </xf>
    <xf numFmtId="210" fontId="16" fillId="6" borderId="0" applyNumberFormat="0" applyBorder="0" applyAlignment="0">
      <protection locked="0"/>
    </xf>
    <xf numFmtId="210" fontId="16" fillId="6" borderId="0" applyNumberFormat="0" applyBorder="0" applyAlignment="0">
      <protection locked="0"/>
    </xf>
    <xf numFmtId="211" fontId="87" fillId="0" borderId="0"/>
    <xf numFmtId="210" fontId="16" fillId="0" borderId="0" applyFont="0" applyFill="0" applyBorder="0" applyAlignment="0"/>
    <xf numFmtId="210" fontId="16" fillId="0" borderId="0" applyFont="0" applyFill="0" applyBorder="0" applyAlignment="0"/>
    <xf numFmtId="210" fontId="16" fillId="0" borderId="0" applyNumberFormat="0" applyFill="0" applyBorder="0" applyAlignment="0" applyProtection="0"/>
    <xf numFmtId="210" fontId="16" fillId="0" borderId="0" applyNumberFormat="0" applyFill="0" applyBorder="0" applyAlignment="0" applyProtection="0"/>
    <xf numFmtId="210" fontId="16" fillId="0" borderId="0" applyNumberFormat="0" applyFill="0" applyBorder="0" applyAlignment="0" applyProtection="0">
      <alignment horizontal="left"/>
    </xf>
    <xf numFmtId="210" fontId="16" fillId="0" borderId="0" applyNumberFormat="0" applyFill="0" applyBorder="0" applyAlignment="0" applyProtection="0">
      <alignment horizontal="left"/>
    </xf>
    <xf numFmtId="210" fontId="16" fillId="20" borderId="0" applyNumberFormat="0" applyFont="0" applyBorder="0" applyAlignment="0">
      <protection hidden="1"/>
    </xf>
    <xf numFmtId="210" fontId="16" fillId="20" borderId="0" applyNumberFormat="0" applyFont="0" applyBorder="0" applyAlignment="0">
      <protection hidden="1"/>
    </xf>
    <xf numFmtId="210" fontId="16" fillId="21" borderId="0" applyNumberFormat="0" applyFont="0" applyBorder="0" applyAlignment="0" applyProtection="0"/>
    <xf numFmtId="210" fontId="16" fillId="21" borderId="0" applyNumberFormat="0" applyFont="0" applyBorder="0" applyAlignment="0" applyProtection="0"/>
    <xf numFmtId="210" fontId="16" fillId="0" borderId="0" applyNumberFormat="0" applyFill="0" applyBorder="0" applyAlignment="0" applyProtection="0"/>
    <xf numFmtId="210" fontId="16" fillId="0" borderId="0" applyNumberFormat="0" applyFill="0" applyBorder="0" applyAlignment="0" applyProtection="0"/>
    <xf numFmtId="326" fontId="122" fillId="0" borderId="0" applyFont="0" applyFill="0" applyBorder="0" applyAlignment="0" applyProtection="0"/>
    <xf numFmtId="327" fontId="16" fillId="0" borderId="0" applyFont="0" applyFill="0" applyBorder="0" applyAlignment="0" applyProtection="0"/>
    <xf numFmtId="327" fontId="47" fillId="0" borderId="0" applyFont="0" applyFill="0" applyBorder="0" applyAlignment="0" applyProtection="0"/>
    <xf numFmtId="326" fontId="16" fillId="0" borderId="0" applyFont="0" applyFill="0" applyBorder="0" applyAlignment="0" applyProtection="0"/>
    <xf numFmtId="328" fontId="16" fillId="0" borderId="0" applyFont="0" applyFill="0" applyBorder="0" applyAlignment="0" applyProtection="0"/>
    <xf numFmtId="328" fontId="122" fillId="0" borderId="0" applyFont="0" applyFill="0" applyBorder="0" applyAlignment="0" applyProtection="0"/>
    <xf numFmtId="329" fontId="16" fillId="0" borderId="0" applyFont="0" applyFill="0" applyBorder="0" applyAlignment="0" applyProtection="0"/>
    <xf numFmtId="329" fontId="122"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0"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64" fontId="144" fillId="0" borderId="0" applyFont="0" applyFill="0" applyBorder="0" applyAlignment="0" applyProtection="0"/>
    <xf numFmtId="172" fontId="46" fillId="0" borderId="1"/>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72" fontId="16" fillId="0" borderId="0" applyFont="0" applyFill="0" applyBorder="0" applyAlignment="0"/>
    <xf numFmtId="168" fontId="16"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165" fontId="201" fillId="0" borderId="0" applyFill="0" applyBorder="0" applyAlignment="0" applyProtection="0"/>
    <xf numFmtId="331" fontId="47" fillId="0" borderId="0">
      <alignment horizontal="center"/>
    </xf>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7" fontId="39"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0" fontId="5" fillId="0" borderId="0"/>
    <xf numFmtId="0" fontId="5" fillId="0" borderId="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7"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169" fontId="16" fillId="0" borderId="0" applyFont="0" applyFill="0" applyBorder="0" applyAlignment="0" applyProtection="0"/>
    <xf numFmtId="0" fontId="74" fillId="37" borderId="0" applyNumberFormat="0" applyBorder="0" applyAlignment="0" applyProtection="0"/>
    <xf numFmtId="0" fontId="103" fillId="0" borderId="29" applyNumberFormat="0" applyFill="0" applyAlignment="0" applyProtection="0"/>
    <xf numFmtId="0" fontId="103" fillId="0" borderId="29" applyNumberFormat="0" applyFill="0" applyAlignment="0" applyProtection="0"/>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0" fontId="108" fillId="15" borderId="25" applyNumberFormat="0" applyAlignment="0" applyProtection="0"/>
    <xf numFmtId="0" fontId="103" fillId="0" borderId="29" applyNumberFormat="0" applyFill="0" applyAlignment="0" applyProtection="0"/>
    <xf numFmtId="0" fontId="108" fillId="15" borderId="25" applyNumberFormat="0" applyAlignment="0" applyProtection="0"/>
    <xf numFmtId="0" fontId="108" fillId="15" borderId="25" applyNumberFormat="0" applyAlignment="0" applyProtection="0"/>
    <xf numFmtId="9" fontId="3" fillId="0" borderId="0" applyFont="0" applyFill="0" applyBorder="0" applyAlignment="0" applyProtection="0"/>
    <xf numFmtId="0" fontId="108" fillId="15" borderId="25" applyNumberFormat="0" applyAlignment="0" applyProtection="0"/>
    <xf numFmtId="0" fontId="108" fillId="15" borderId="25" applyNumberFormat="0" applyAlignment="0" applyProtection="0"/>
    <xf numFmtId="198" fontId="16" fillId="6" borderId="0" applyFont="0" applyBorder="0" applyAlignment="0">
      <protection locked="0"/>
    </xf>
    <xf numFmtId="0" fontId="38" fillId="28" borderId="0" applyNumberFormat="0" applyBorder="0" applyAlignment="0" applyProtection="0"/>
    <xf numFmtId="0" fontId="38" fillId="28" borderId="0" applyNumberFormat="0" applyBorder="0" applyAlignment="0" applyProtection="0"/>
    <xf numFmtId="0" fontId="5" fillId="0" borderId="0"/>
    <xf numFmtId="0" fontId="103" fillId="0" borderId="29" applyNumberFormat="0" applyFill="0" applyAlignment="0" applyProtection="0"/>
    <xf numFmtId="0" fontId="16" fillId="0" borderId="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7"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9" borderId="0" applyNumberFormat="0" applyBorder="0" applyAlignment="0" applyProtection="0"/>
    <xf numFmtId="0" fontId="74" fillId="38"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12"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37" borderId="0" applyNumberFormat="0" applyBorder="0" applyAlignment="0" applyProtection="0"/>
    <xf numFmtId="167" fontId="16" fillId="0" borderId="0" applyFont="0" applyFill="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41" borderId="0" applyNumberFormat="0" applyBorder="0" applyAlignment="0" applyProtection="0"/>
    <xf numFmtId="0" fontId="74" fillId="34"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3"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95" fillId="44"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344" fontId="16" fillId="0" borderId="0" applyFill="0" applyBorder="0" applyAlignment="0"/>
    <xf numFmtId="344" fontId="16" fillId="0" borderId="0" applyFill="0" applyBorder="0" applyAlignment="0"/>
    <xf numFmtId="335" fontId="16" fillId="0" borderId="0" applyFill="0" applyBorder="0" applyAlignment="0"/>
    <xf numFmtId="335" fontId="16" fillId="0" borderId="0" applyFill="0" applyBorder="0" applyAlignment="0"/>
    <xf numFmtId="336" fontId="16" fillId="0" borderId="0" applyFill="0" applyBorder="0" applyAlignment="0"/>
    <xf numFmtId="336" fontId="16" fillId="0" borderId="0" applyFill="0" applyBorder="0" applyAlignment="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97" fillId="7" borderId="25" applyNumberFormat="0" applyAlignment="0" applyProtection="0"/>
    <xf numFmtId="0" fontId="96" fillId="45" borderId="25" applyNumberFormat="0" applyAlignment="0" applyProtection="0"/>
    <xf numFmtId="0" fontId="96" fillId="45" borderId="25" applyNumberFormat="0" applyAlignment="0" applyProtection="0"/>
    <xf numFmtId="0" fontId="97" fillId="7" borderId="25" applyNumberFormat="0" applyAlignment="0" applyProtection="0"/>
    <xf numFmtId="0" fontId="97" fillId="7" borderId="25" applyNumberFormat="0" applyAlignment="0" applyProtection="0"/>
    <xf numFmtId="0" fontId="98" fillId="12" borderId="26" applyNumberFormat="0" applyAlignment="0" applyProtection="0"/>
    <xf numFmtId="0" fontId="98" fillId="46" borderId="26" applyNumberFormat="0" applyAlignment="0" applyProtection="0"/>
    <xf numFmtId="0" fontId="98" fillId="12" borderId="26" applyNumberFormat="0" applyAlignment="0" applyProtection="0"/>
    <xf numFmtId="0" fontId="98" fillId="12" borderId="26" applyNumberFormat="0" applyAlignment="0" applyProtection="0"/>
    <xf numFmtId="16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67" fontId="16"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34" fontId="16" fillId="0" borderId="0" applyFont="0" applyFill="0" applyBorder="0" applyAlignment="0" applyProtection="0"/>
    <xf numFmtId="334"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74" fillId="37" borderId="0" applyNumberFormat="0" applyBorder="0" applyAlignment="0" applyProtection="0"/>
    <xf numFmtId="169" fontId="16" fillId="0" borderId="0" applyFont="0" applyFill="0" applyBorder="0" applyAlignment="0" applyProtection="0"/>
    <xf numFmtId="339" fontId="16" fillId="0" borderId="0" applyFont="0" applyFill="0" applyBorder="0" applyAlignment="0"/>
    <xf numFmtId="339" fontId="16" fillId="0" borderId="0" applyFont="0" applyFill="0" applyBorder="0" applyAlignment="0"/>
    <xf numFmtId="9" fontId="16" fillId="0" borderId="0" applyFont="0" applyFill="0" applyBorder="0" applyAlignment="0" applyProtection="0"/>
    <xf numFmtId="273" fontId="16" fillId="6" borderId="0" applyFont="0" applyFill="0" applyBorder="0" applyAlignment="0" applyProtection="0"/>
    <xf numFmtId="273" fontId="16" fillId="6" borderId="0" applyFont="0" applyFill="0" applyBorder="0" applyAlignment="0" applyProtection="0"/>
    <xf numFmtId="273" fontId="16" fillId="6" borderId="24" applyFont="0" applyFill="0" applyBorder="0" applyAlignment="0" applyProtection="0"/>
    <xf numFmtId="273" fontId="16" fillId="6" borderId="24" applyFont="0" applyFill="0" applyBorder="0" applyAlignment="0" applyProtection="0"/>
    <xf numFmtId="334" fontId="16" fillId="0" borderId="0" applyFill="0" applyBorder="0" applyAlignment="0"/>
    <xf numFmtId="334" fontId="16" fillId="0" borderId="0" applyFill="0" applyBorder="0" applyAlignment="0"/>
    <xf numFmtId="0" fontId="74" fillId="39" borderId="0" applyNumberFormat="0" applyBorder="0" applyAlignment="0" applyProtection="0"/>
    <xf numFmtId="0" fontId="74" fillId="43" borderId="0" applyNumberFormat="0" applyBorder="0" applyAlignment="0" applyProtection="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74" fillId="37" borderId="0" applyNumberFormat="0" applyBorder="0" applyAlignment="0" applyProtection="0"/>
    <xf numFmtId="0" fontId="74" fillId="43" borderId="0" applyNumberFormat="0" applyBorder="0" applyAlignment="0" applyProtection="0"/>
    <xf numFmtId="0" fontId="74" fillId="41" borderId="0" applyNumberFormat="0" applyBorder="0" applyAlignment="0" applyProtection="0"/>
    <xf numFmtId="341" fontId="16" fillId="6" borderId="0" applyFont="0" applyFill="0" applyBorder="0" applyAlignment="0"/>
    <xf numFmtId="341" fontId="16" fillId="6" borderId="0" applyFont="0" applyFill="0" applyBorder="0" applyAlignment="0"/>
    <xf numFmtId="0" fontId="101" fillId="13"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3" borderId="0" applyNumberFormat="0" applyBorder="0" applyAlignment="0" applyProtection="0"/>
    <xf numFmtId="0" fontId="103" fillId="0" borderId="29" applyNumberFormat="0" applyFill="0" applyAlignment="0" applyProtection="0"/>
    <xf numFmtId="0" fontId="102" fillId="0" borderId="28" applyNumberFormat="0" applyFill="0" applyAlignment="0" applyProtection="0"/>
    <xf numFmtId="0" fontId="102" fillId="0" borderId="28" applyNumberFormat="0" applyFill="0" applyAlignment="0" applyProtection="0"/>
    <xf numFmtId="0" fontId="103" fillId="0" borderId="29" applyNumberFormat="0" applyFill="0" applyAlignment="0" applyProtection="0"/>
    <xf numFmtId="0" fontId="103" fillId="0" borderId="29" applyNumberFormat="0" applyFill="0" applyAlignment="0" applyProtection="0"/>
    <xf numFmtId="0" fontId="105" fillId="0" borderId="30" applyNumberFormat="0" applyFill="0" applyAlignment="0" applyProtection="0"/>
    <xf numFmtId="0" fontId="104" fillId="0" borderId="30" applyNumberFormat="0" applyFill="0" applyAlignment="0" applyProtection="0"/>
    <xf numFmtId="0" fontId="104" fillId="0" borderId="30" applyNumberFormat="0" applyFill="0" applyAlignment="0" applyProtection="0"/>
    <xf numFmtId="0" fontId="105" fillId="0" borderId="30" applyNumberFormat="0" applyFill="0" applyAlignment="0" applyProtection="0"/>
    <xf numFmtId="0" fontId="105" fillId="0" borderId="30" applyNumberFormat="0" applyFill="0" applyAlignment="0" applyProtection="0"/>
    <xf numFmtId="0" fontId="107" fillId="0" borderId="32" applyNumberFormat="0" applyFill="0" applyAlignment="0" applyProtection="0"/>
    <xf numFmtId="0" fontId="106" fillId="0" borderId="31" applyNumberFormat="0" applyFill="0" applyAlignment="0" applyProtection="0"/>
    <xf numFmtId="0" fontId="106" fillId="0" borderId="31" applyNumberFormat="0" applyFill="0" applyAlignment="0" applyProtection="0"/>
    <xf numFmtId="0" fontId="107" fillId="0" borderId="32" applyNumberFormat="0" applyFill="0" applyAlignment="0" applyProtection="0"/>
    <xf numFmtId="0" fontId="107" fillId="0" borderId="32" applyNumberFormat="0" applyFill="0" applyAlignment="0" applyProtection="0"/>
    <xf numFmtId="0" fontId="74" fillId="41" borderId="0" applyNumberFormat="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74" fillId="37" borderId="0" applyNumberFormat="0" applyBorder="0" applyAlignment="0" applyProtection="0"/>
    <xf numFmtId="0" fontId="108" fillId="15" borderId="25" applyNumberFormat="0" applyAlignment="0" applyProtection="0"/>
    <xf numFmtId="0" fontId="108" fillId="27" borderId="25" applyNumberFormat="0" applyAlignment="0" applyProtection="0"/>
    <xf numFmtId="0" fontId="108" fillId="27" borderId="25" applyNumberFormat="0" applyAlignment="0" applyProtection="0"/>
    <xf numFmtId="0" fontId="108" fillId="15" borderId="25" applyNumberFormat="0" applyAlignment="0" applyProtection="0"/>
    <xf numFmtId="0" fontId="108" fillId="15" borderId="25" applyNumberFormat="0" applyAlignment="0" applyProtection="0"/>
    <xf numFmtId="0" fontId="108" fillId="15" borderId="25" applyNumberFormat="0" applyAlignment="0" applyProtection="0"/>
    <xf numFmtId="341" fontId="16" fillId="6" borderId="0" applyFont="0" applyBorder="0" applyAlignment="0">
      <protection locked="0"/>
    </xf>
    <xf numFmtId="341" fontId="16" fillId="6" borderId="0" applyFont="0" applyBorder="0" applyAlignment="0">
      <protection locked="0"/>
    </xf>
    <xf numFmtId="198" fontId="16" fillId="6" borderId="0" applyFont="0" applyBorder="0" applyAlignment="0">
      <protection locked="0"/>
    </xf>
    <xf numFmtId="0" fontId="74" fillId="37" borderId="0" applyNumberFormat="0" applyBorder="0" applyAlignment="0" applyProtection="0"/>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198" fontId="16" fillId="6" borderId="0" applyFont="0" applyBorder="0" applyAlignment="0">
      <protection locked="0"/>
    </xf>
    <xf numFmtId="0" fontId="74" fillId="12" borderId="0" applyNumberFormat="0" applyBorder="0" applyAlignment="0" applyProtection="0"/>
    <xf numFmtId="334" fontId="16" fillId="0" borderId="0" applyFill="0" applyBorder="0" applyAlignment="0"/>
    <xf numFmtId="334" fontId="16" fillId="0" borderId="0" applyFill="0" applyBorder="0" applyAlignment="0"/>
    <xf numFmtId="9" fontId="16" fillId="0" borderId="0" applyFont="0" applyFill="0" applyBorder="0" applyAlignment="0" applyProtection="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110" fillId="0" borderId="33" applyNumberFormat="0" applyFill="0" applyAlignment="0" applyProtection="0"/>
    <xf numFmtId="0" fontId="109" fillId="0" borderId="33" applyNumberFormat="0" applyFill="0" applyAlignment="0" applyProtection="0"/>
    <xf numFmtId="0" fontId="109" fillId="0" borderId="33" applyNumberFormat="0" applyFill="0" applyAlignment="0" applyProtection="0"/>
    <xf numFmtId="0" fontId="110" fillId="0" borderId="33" applyNumberFormat="0" applyFill="0" applyAlignment="0" applyProtection="0"/>
    <xf numFmtId="0" fontId="110" fillId="0" borderId="33" applyNumberFormat="0" applyFill="0" applyAlignment="0" applyProtection="0"/>
    <xf numFmtId="342" fontId="16" fillId="5" borderId="0" applyFont="0" applyBorder="0" applyAlignment="0" applyProtection="0">
      <alignment horizontal="right"/>
      <protection hidden="1"/>
    </xf>
    <xf numFmtId="342" fontId="16" fillId="5" borderId="0" applyFont="0" applyBorder="0" applyAlignment="0" applyProtection="0">
      <alignment horizontal="right"/>
      <protection hidden="1"/>
    </xf>
    <xf numFmtId="0" fontId="111" fillId="48" borderId="0" applyNumberFormat="0" applyBorder="0" applyAlignment="0" applyProtection="0"/>
    <xf numFmtId="0" fontId="111" fillId="47" borderId="0" applyNumberFormat="0" applyBorder="0" applyAlignment="0" applyProtection="0"/>
    <xf numFmtId="0" fontId="111" fillId="47" borderId="0" applyNumberFormat="0" applyBorder="0" applyAlignment="0" applyProtection="0"/>
    <xf numFmtId="0" fontId="111" fillId="48" borderId="0" applyNumberFormat="0" applyBorder="0" applyAlignment="0" applyProtection="0"/>
    <xf numFmtId="0" fontId="111" fillId="48" borderId="0" applyNumberFormat="0" applyBorder="0" applyAlignment="0" applyProtection="0"/>
    <xf numFmtId="0" fontId="74" fillId="12" borderId="0" applyNumberFormat="0" applyBorder="0" applyAlignment="0" applyProtection="0"/>
    <xf numFmtId="0" fontId="74" fillId="39" borderId="0" applyNumberFormat="0" applyBorder="0" applyAlignment="0" applyProtection="0"/>
    <xf numFmtId="0" fontId="113" fillId="0" borderId="0" applyNumberFormat="0" applyFill="0" applyBorder="0" applyAlignment="0" applyProtection="0"/>
    <xf numFmtId="0" fontId="74" fillId="39" borderId="0" applyNumberFormat="0" applyBorder="0" applyAlignment="0" applyProtection="0"/>
    <xf numFmtId="167" fontId="3" fillId="0" borderId="0" applyFont="0" applyFill="0" applyBorder="0" applyAlignment="0" applyProtection="0"/>
    <xf numFmtId="222" fontId="16" fillId="0" borderId="0" applyFont="0" applyFill="0" applyBorder="0" applyAlignment="0"/>
    <xf numFmtId="0" fontId="74" fillId="37" borderId="0" applyNumberFormat="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74" fillId="3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6" fillId="0" borderId="0" applyFont="0" applyFill="0" applyBorder="0" applyAlignment="0" applyProtection="0"/>
    <xf numFmtId="0" fontId="16" fillId="0" borderId="0"/>
    <xf numFmtId="0" fontId="5" fillId="0" borderId="0"/>
    <xf numFmtId="0" fontId="16"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8" fillId="15" borderId="25" applyNumberFormat="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343" fontId="16" fillId="0" borderId="0" applyFont="0" applyFill="0" applyBorder="0" applyAlignment="0" applyProtection="0"/>
    <xf numFmtId="343" fontId="16" fillId="0" borderId="0" applyFont="0" applyFill="0" applyBorder="0" applyAlignment="0" applyProtection="0"/>
    <xf numFmtId="0" fontId="82" fillId="10" borderId="34" applyNumberFormat="0" applyFont="0" applyAlignment="0" applyProtection="0"/>
    <xf numFmtId="0" fontId="16" fillId="49" borderId="34" applyNumberFormat="0" applyFont="0" applyAlignment="0" applyProtection="0"/>
    <xf numFmtId="0" fontId="16" fillId="49" borderId="34" applyNumberFormat="0" applyFont="0" applyAlignment="0" applyProtection="0"/>
    <xf numFmtId="0" fontId="82" fillId="10" borderId="34" applyNumberFormat="0" applyFont="0" applyAlignment="0" applyProtection="0"/>
    <xf numFmtId="0" fontId="82" fillId="10" borderId="34" applyNumberFormat="0" applyFont="0" applyAlignment="0" applyProtection="0"/>
    <xf numFmtId="215" fontId="16" fillId="0" borderId="0" applyFont="0" applyFill="0" applyBorder="0" applyAlignment="0" applyProtection="0"/>
    <xf numFmtId="215" fontId="16" fillId="0" borderId="0" applyFont="0" applyFill="0" applyBorder="0" applyAlignment="0" applyProtection="0"/>
    <xf numFmtId="332" fontId="16" fillId="0" borderId="0" applyFont="0" applyFill="0" applyBorder="0" applyAlignment="0" applyProtection="0"/>
    <xf numFmtId="332" fontId="16" fillId="0" borderId="0" applyFont="0" applyFill="0" applyBorder="0" applyAlignment="0" applyProtection="0"/>
    <xf numFmtId="0" fontId="112" fillId="7" borderId="35" applyNumberFormat="0" applyAlignment="0" applyProtection="0"/>
    <xf numFmtId="0" fontId="112" fillId="45" borderId="35" applyNumberFormat="0" applyAlignment="0" applyProtection="0"/>
    <xf numFmtId="0" fontId="112" fillId="45" borderId="35" applyNumberFormat="0" applyAlignment="0" applyProtection="0"/>
    <xf numFmtId="0" fontId="112" fillId="7" borderId="35" applyNumberFormat="0" applyAlignment="0" applyProtection="0"/>
    <xf numFmtId="0" fontId="112" fillId="7" borderId="35" applyNumberFormat="0" applyAlignment="0" applyProtection="0"/>
    <xf numFmtId="190" fontId="16" fillId="0" borderId="0"/>
    <xf numFmtId="190" fontId="16" fillId="0" borderId="0"/>
    <xf numFmtId="9" fontId="16" fillId="0" borderId="0" applyFont="0" applyFill="0" applyBorder="0" applyAlignment="0" applyProtection="0"/>
    <xf numFmtId="336" fontId="16" fillId="0" borderId="0" applyFont="0" applyFill="0" applyBorder="0" applyAlignment="0" applyProtection="0"/>
    <xf numFmtId="336" fontId="16" fillId="0" borderId="0" applyFont="0" applyFill="0" applyBorder="0" applyAlignment="0" applyProtection="0"/>
    <xf numFmtId="198" fontId="16" fillId="0" borderId="0" applyFont="0" applyFill="0" applyBorder="0" applyAlignment="0"/>
    <xf numFmtId="198" fontId="16" fillId="0" borderId="0" applyFont="0" applyFill="0" applyBorder="0" applyAlignment="0"/>
    <xf numFmtId="9" fontId="3" fillId="0" borderId="0" applyFont="0" applyFill="0" applyBorder="0" applyAlignment="0" applyProtection="0"/>
    <xf numFmtId="333" fontId="16" fillId="0" borderId="0" applyFont="0" applyFill="0" applyBorder="0" applyAlignment="0" applyProtection="0"/>
    <xf numFmtId="333" fontId="16" fillId="0" borderId="0" applyFont="0" applyFill="0" applyBorder="0" applyAlignment="0" applyProtection="0"/>
    <xf numFmtId="334" fontId="16" fillId="0" borderId="0" applyFill="0" applyBorder="0" applyAlignment="0"/>
    <xf numFmtId="334" fontId="16" fillId="0" borderId="0" applyFill="0" applyBorder="0" applyAlignment="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14" fontId="89" fillId="0" borderId="0" applyNumberFormat="0" applyFill="0" applyBorder="0" applyAlignment="0" applyProtection="0">
      <alignment horizontal="left"/>
    </xf>
    <xf numFmtId="0" fontId="16" fillId="0" borderId="0"/>
    <xf numFmtId="252" fontId="16" fillId="0" borderId="0" applyFill="0" applyBorder="0" applyAlignment="0"/>
    <xf numFmtId="252" fontId="16" fillId="0" borderId="0" applyFill="0" applyBorder="0" applyAlignment="0"/>
    <xf numFmtId="338" fontId="16" fillId="0" borderId="0" applyFill="0" applyBorder="0" applyAlignment="0"/>
    <xf numFmtId="338" fontId="16" fillId="0" borderId="0" applyFill="0" applyBorder="0" applyAlignment="0"/>
    <xf numFmtId="340" fontId="16" fillId="0" borderId="0" applyFill="0" applyBorder="0" applyAlignment="0" applyProtection="0">
      <alignment horizontal="right"/>
    </xf>
    <xf numFmtId="340" fontId="16" fillId="0" borderId="0" applyFill="0" applyBorder="0" applyAlignment="0" applyProtection="0">
      <alignment horizontal="right"/>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8" fillId="0" borderId="37" applyNumberFormat="0" applyFill="0" applyAlignment="0" applyProtection="0"/>
    <xf numFmtId="0" fontId="78" fillId="0" borderId="36" applyNumberFormat="0" applyFill="0" applyAlignment="0" applyProtection="0"/>
    <xf numFmtId="0" fontId="78" fillId="0" borderId="36"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5" fillId="0" borderId="0"/>
    <xf numFmtId="167" fontId="5" fillId="0" borderId="0" applyFont="0" applyFill="0" applyBorder="0" applyAlignment="0" applyProtection="0"/>
    <xf numFmtId="0" fontId="3" fillId="0" borderId="0"/>
    <xf numFmtId="169"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200" fontId="16" fillId="0" borderId="0" applyFill="0" applyBorder="0" applyAlignment="0"/>
    <xf numFmtId="202" fontId="16" fillId="0" borderId="0" applyFill="0" applyBorder="0" applyAlignment="0"/>
    <xf numFmtId="203" fontId="16" fillId="0" borderId="0" applyFill="0" applyBorder="0" applyAlignment="0"/>
    <xf numFmtId="204" fontId="16" fillId="0" borderId="0" applyFill="0" applyBorder="0" applyAlignment="0"/>
    <xf numFmtId="205" fontId="16" fillId="0" borderId="0" applyFill="0" applyBorder="0" applyAlignment="0"/>
    <xf numFmtId="167" fontId="16" fillId="0" borderId="0" applyFont="0" applyFill="0" applyBorder="0" applyAlignment="0" applyProtection="0"/>
    <xf numFmtId="204" fontId="16" fillId="0" borderId="0" applyFont="0" applyFill="0" applyBorder="0" applyAlignment="0" applyProtection="0"/>
    <xf numFmtId="0" fontId="74" fillId="43" borderId="0" applyNumberFormat="0" applyBorder="0" applyAlignment="0" applyProtection="0"/>
    <xf numFmtId="206" fontId="16" fillId="0" borderId="0" applyFont="0" applyFill="0" applyBorder="0" applyAlignment="0"/>
    <xf numFmtId="208" fontId="16" fillId="6" borderId="0" applyFont="0" applyFill="0" applyBorder="0" applyAlignment="0" applyProtection="0"/>
    <xf numFmtId="208" fontId="16" fillId="6" borderId="24" applyFont="0" applyFill="0" applyBorder="0" applyAlignment="0" applyProtection="0"/>
    <xf numFmtId="204" fontId="16" fillId="0" borderId="0" applyFill="0" applyBorder="0" applyAlignment="0"/>
    <xf numFmtId="204" fontId="16" fillId="0" borderId="0" applyFill="0" applyBorder="0" applyAlignment="0"/>
    <xf numFmtId="205" fontId="16" fillId="0" borderId="0" applyFill="0" applyBorder="0" applyAlignment="0"/>
    <xf numFmtId="209" fontId="16" fillId="6" borderId="0" applyFont="0" applyFill="0" applyBorder="0" applyAlignment="0"/>
    <xf numFmtId="209" fontId="16" fillId="6" borderId="0" applyFont="0" applyBorder="0" applyAlignment="0">
      <protection locked="0"/>
    </xf>
    <xf numFmtId="204" fontId="16" fillId="0" borderId="0" applyFill="0" applyBorder="0" applyAlignment="0"/>
    <xf numFmtId="204" fontId="16" fillId="0" borderId="0" applyFill="0" applyBorder="0" applyAlignment="0"/>
    <xf numFmtId="205" fontId="16" fillId="0" borderId="0" applyFill="0" applyBorder="0" applyAlignment="0"/>
    <xf numFmtId="0" fontId="16" fillId="5" borderId="0" applyFont="0" applyBorder="0" applyAlignment="0" applyProtection="0">
      <alignment horizontal="right"/>
      <protection hidden="1"/>
    </xf>
    <xf numFmtId="212" fontId="47" fillId="0" borderId="0" applyFont="0" applyFill="0" applyBorder="0" applyAlignment="0"/>
    <xf numFmtId="0" fontId="3" fillId="0" borderId="0"/>
    <xf numFmtId="0" fontId="16" fillId="0" borderId="0" applyFont="0" applyFill="0" applyBorder="0" applyAlignment="0" applyProtection="0"/>
    <xf numFmtId="213" fontId="16" fillId="0" borderId="0" applyFont="0" applyFill="0" applyBorder="0" applyAlignment="0" applyProtection="0"/>
    <xf numFmtId="214" fontId="16" fillId="0" borderId="0"/>
    <xf numFmtId="203" fontId="16" fillId="0" borderId="0" applyFont="0" applyFill="0" applyBorder="0" applyAlignment="0" applyProtection="0"/>
    <xf numFmtId="41" fontId="16" fillId="0" borderId="0" applyFont="0" applyFill="0" applyBorder="0" applyAlignment="0"/>
    <xf numFmtId="9" fontId="16" fillId="0" borderId="0" applyFont="0" applyFill="0" applyBorder="0" applyAlignment="0" applyProtection="0"/>
    <xf numFmtId="214" fontId="16" fillId="0" borderId="0" applyFont="0" applyFill="0" applyBorder="0" applyAlignment="0" applyProtection="0"/>
    <xf numFmtId="204" fontId="16" fillId="0" borderId="0" applyFill="0" applyBorder="0" applyAlignment="0"/>
    <xf numFmtId="204" fontId="16" fillId="0" borderId="0" applyFill="0" applyBorder="0" applyAlignment="0"/>
    <xf numFmtId="205" fontId="16" fillId="0" borderId="0" applyFill="0" applyBorder="0" applyAlignment="0"/>
    <xf numFmtId="216" fontId="89" fillId="0" borderId="0" applyNumberFormat="0" applyFill="0" applyBorder="0" applyAlignment="0" applyProtection="0">
      <alignment horizontal="left"/>
    </xf>
    <xf numFmtId="217" fontId="16" fillId="0" borderId="0" applyFill="0" applyBorder="0" applyAlignment="0"/>
    <xf numFmtId="218" fontId="16" fillId="0" borderId="0" applyFill="0" applyBorder="0" applyAlignment="0"/>
    <xf numFmtId="219" fontId="16" fillId="0" borderId="0" applyFill="0" applyBorder="0" applyAlignment="0" applyProtection="0">
      <alignment horizontal="right"/>
    </xf>
    <xf numFmtId="0" fontId="3" fillId="0" borderId="0"/>
    <xf numFmtId="169"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0" fontId="16" fillId="0" borderId="0"/>
    <xf numFmtId="0" fontId="103" fillId="0" borderId="29" applyNumberFormat="0" applyFill="0" applyAlignment="0" applyProtection="0"/>
    <xf numFmtId="0" fontId="103" fillId="0" borderId="29" applyNumberFormat="0" applyFill="0" applyAlignment="0" applyProtection="0"/>
    <xf numFmtId="169" fontId="16" fillId="0" borderId="0" applyFont="0" applyFill="0" applyBorder="0" applyAlignment="0" applyProtection="0"/>
    <xf numFmtId="169" fontId="16" fillId="0" borderId="0" applyFont="0" applyFill="0" applyBorder="0" applyAlignment="0" applyProtection="0"/>
    <xf numFmtId="0" fontId="74" fillId="43" borderId="0" applyNumberFormat="0" applyBorder="0" applyAlignment="0" applyProtection="0"/>
    <xf numFmtId="167" fontId="16" fillId="0" borderId="0" applyFont="0" applyFill="0" applyBorder="0" applyAlignment="0" applyProtection="0"/>
    <xf numFmtId="0" fontId="74" fillId="12" borderId="0" applyNumberFormat="0" applyBorder="0" applyAlignment="0" applyProtection="0"/>
    <xf numFmtId="169" fontId="16" fillId="0" borderId="0" applyFont="0" applyFill="0" applyBorder="0" applyAlignment="0" applyProtection="0"/>
    <xf numFmtId="0" fontId="74" fillId="39" borderId="0" applyNumberFormat="0" applyBorder="0" applyAlignment="0" applyProtection="0"/>
    <xf numFmtId="0" fontId="74" fillId="43" borderId="0" applyNumberFormat="0" applyBorder="0" applyAlignment="0" applyProtection="0"/>
    <xf numFmtId="0" fontId="74" fillId="37" borderId="0" applyNumberFormat="0" applyBorder="0" applyAlignment="0" applyProtection="0"/>
    <xf numFmtId="0" fontId="74" fillId="41" borderId="0" applyNumberFormat="0" applyBorder="0" applyAlignment="0" applyProtection="0"/>
    <xf numFmtId="0" fontId="74" fillId="37" borderId="0" applyNumberFormat="0" applyBorder="0" applyAlignment="0" applyProtection="0"/>
    <xf numFmtId="0" fontId="74" fillId="12" borderId="0" applyNumberFormat="0" applyBorder="0" applyAlignment="0" applyProtection="0"/>
    <xf numFmtId="9" fontId="16" fillId="0" borderId="0" applyFont="0" applyFill="0" applyBorder="0" applyAlignment="0" applyProtection="0"/>
    <xf numFmtId="0" fontId="74" fillId="39" borderId="0" applyNumberFormat="0" applyBorder="0" applyAlignment="0" applyProtection="0"/>
    <xf numFmtId="0" fontId="74" fillId="43" borderId="0" applyNumberFormat="0" applyBorder="0" applyAlignment="0" applyProtection="0"/>
    <xf numFmtId="0" fontId="74" fillId="37" borderId="0" applyNumberFormat="0" applyBorder="0" applyAlignment="0" applyProtection="0"/>
    <xf numFmtId="0" fontId="74" fillId="12" borderId="0" applyNumberFormat="0" applyBorder="0" applyAlignment="0" applyProtection="0"/>
    <xf numFmtId="9" fontId="16" fillId="0" borderId="0" applyFont="0" applyFill="0" applyBorder="0" applyAlignment="0" applyProtection="0"/>
    <xf numFmtId="0" fontId="74" fillId="39" borderId="0" applyNumberFormat="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9" fontId="16" fillId="0" borderId="0" applyFont="0" applyFill="0" applyBorder="0" applyAlignment="0" applyProtection="0"/>
    <xf numFmtId="0" fontId="74" fillId="37" borderId="0" applyNumberFormat="0" applyBorder="0" applyAlignment="0" applyProtection="0"/>
    <xf numFmtId="0" fontId="16" fillId="0" borderId="0"/>
    <xf numFmtId="0" fontId="113" fillId="0" borderId="0" applyNumberFormat="0" applyFill="0" applyBorder="0" applyAlignment="0" applyProtection="0"/>
    <xf numFmtId="169" fontId="16" fillId="0" borderId="0" applyFont="0" applyFill="0" applyBorder="0" applyAlignment="0" applyProtection="0"/>
    <xf numFmtId="0" fontId="74" fillId="12" borderId="0" applyNumberFormat="0" applyBorder="0" applyAlignment="0" applyProtection="0"/>
    <xf numFmtId="198" fontId="16" fillId="6" borderId="0" applyFont="0" applyBorder="0" applyAlignment="0">
      <protection locked="0"/>
    </xf>
    <xf numFmtId="0" fontId="74" fillId="41" borderId="0" applyNumberFormat="0" applyBorder="0" applyAlignment="0" applyProtection="0"/>
    <xf numFmtId="0" fontId="16" fillId="0" borderId="0"/>
    <xf numFmtId="0" fontId="74" fillId="41" borderId="0" applyNumberFormat="0" applyBorder="0" applyAlignment="0" applyProtection="0"/>
    <xf numFmtId="0" fontId="74" fillId="37" borderId="0" applyNumberFormat="0" applyBorder="0" applyAlignment="0" applyProtection="0"/>
    <xf numFmtId="0" fontId="113" fillId="0" borderId="0" applyNumberFormat="0" applyFill="0" applyBorder="0" applyAlignment="0" applyProtection="0"/>
    <xf numFmtId="0" fontId="74" fillId="41" borderId="0" applyNumberFormat="0" applyBorder="0" applyAlignment="0" applyProtection="0"/>
    <xf numFmtId="167" fontId="16" fillId="0" borderId="0" applyFont="0" applyFill="0" applyBorder="0" applyAlignment="0" applyProtection="0"/>
    <xf numFmtId="0" fontId="38" fillId="28" borderId="0" applyNumberFormat="0" applyBorder="0" applyAlignment="0" applyProtection="0"/>
    <xf numFmtId="0" fontId="38" fillId="28" borderId="0" applyNumberFormat="0" applyBorder="0" applyAlignment="0" applyProtection="0"/>
    <xf numFmtId="0" fontId="5" fillId="0" borderId="0"/>
    <xf numFmtId="0" fontId="5" fillId="0" borderId="0"/>
    <xf numFmtId="167" fontId="16" fillId="0" borderId="0" applyFont="0" applyFill="0" applyBorder="0" applyAlignment="0" applyProtection="0"/>
    <xf numFmtId="0" fontId="16" fillId="0" borderId="0"/>
    <xf numFmtId="169" fontId="16" fillId="0" borderId="0" applyFont="0" applyFill="0" applyBorder="0" applyAlignment="0" applyProtection="0"/>
    <xf numFmtId="0" fontId="16" fillId="0" borderId="0"/>
    <xf numFmtId="167" fontId="5" fillId="0" borderId="0" applyFont="0" applyFill="0" applyBorder="0" applyAlignment="0" applyProtection="0"/>
    <xf numFmtId="169" fontId="5" fillId="0" borderId="0" applyFont="0" applyFill="0" applyBorder="0" applyAlignment="0" applyProtection="0"/>
    <xf numFmtId="0" fontId="5" fillId="0" borderId="0"/>
    <xf numFmtId="167" fontId="3" fillId="0" borderId="0" applyFont="0" applyFill="0" applyBorder="0" applyAlignment="0" applyProtection="0"/>
    <xf numFmtId="0" fontId="3" fillId="0" borderId="0"/>
    <xf numFmtId="0" fontId="5" fillId="0" borderId="0"/>
    <xf numFmtId="167" fontId="5" fillId="0" borderId="0" applyFont="0" applyFill="0" applyBorder="0" applyAlignment="0" applyProtection="0"/>
    <xf numFmtId="0" fontId="3" fillId="0" borderId="0"/>
    <xf numFmtId="167"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3"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37" fillId="0" borderId="0"/>
    <xf numFmtId="169"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xf numFmtId="169" fontId="38" fillId="0" borderId="0" applyFont="0" applyFill="0" applyBorder="0" applyAlignment="0" applyProtection="0"/>
    <xf numFmtId="167" fontId="5" fillId="0" borderId="0" applyFont="0" applyFill="0" applyBorder="0" applyAlignment="0" applyProtection="0"/>
    <xf numFmtId="0" fontId="5" fillId="0" borderId="0"/>
    <xf numFmtId="169" fontId="16"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16" fillId="0" borderId="0" applyFont="0" applyFill="0" applyBorder="0" applyAlignment="0" applyProtection="0"/>
    <xf numFmtId="167" fontId="16" fillId="0" borderId="0" applyFont="0" applyFill="0" applyBorder="0" applyAlignment="0" applyProtection="0"/>
    <xf numFmtId="0" fontId="16" fillId="0" borderId="0"/>
    <xf numFmtId="167" fontId="5" fillId="0" borderId="0" applyFont="0" applyFill="0" applyBorder="0" applyAlignment="0" applyProtection="0"/>
    <xf numFmtId="169" fontId="16" fillId="0" borderId="0" applyFont="0" applyFill="0" applyBorder="0" applyAlignment="0" applyProtection="0"/>
    <xf numFmtId="0" fontId="66" fillId="0" borderId="0"/>
    <xf numFmtId="167" fontId="66" fillId="0" borderId="0" applyFont="0" applyFill="0" applyBorder="0" applyAlignment="0" applyProtection="0"/>
    <xf numFmtId="9" fontId="3" fillId="0" borderId="0" applyFont="0" applyFill="0" applyBorder="0" applyAlignment="0" applyProtection="0"/>
    <xf numFmtId="0" fontId="16" fillId="0" borderId="0"/>
    <xf numFmtId="167" fontId="16"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167" fontId="5" fillId="0" borderId="0" applyFont="0" applyFill="0" applyBorder="0" applyAlignment="0" applyProtection="0"/>
    <xf numFmtId="0" fontId="240" fillId="0" borderId="0"/>
    <xf numFmtId="6" fontId="240" fillId="0" borderId="0" applyFont="0" applyFill="0" applyBorder="0" applyAlignment="0" applyProtection="0"/>
    <xf numFmtId="277" fontId="240" fillId="0" borderId="0" applyFont="0" applyFill="0" applyBorder="0" applyAlignment="0" applyProtection="0"/>
    <xf numFmtId="0" fontId="241" fillId="0" borderId="40" applyBorder="0">
      <alignment horizontal="center"/>
    </xf>
    <xf numFmtId="9" fontId="5" fillId="0" borderId="0" applyFont="0" applyFill="0" applyBorder="0" applyAlignment="0" applyProtection="0"/>
    <xf numFmtId="169" fontId="5" fillId="0" borderId="0" applyFont="0" applyFill="0" applyBorder="0" applyAlignment="0" applyProtection="0"/>
  </cellStyleXfs>
  <cellXfs count="210">
    <xf numFmtId="0" fontId="0" fillId="0" borderId="0" xfId="0"/>
    <xf numFmtId="0" fontId="6" fillId="0" borderId="0" xfId="0" applyFont="1"/>
    <xf numFmtId="0" fontId="8" fillId="0" borderId="0" xfId="0" applyFont="1"/>
    <xf numFmtId="0" fontId="9" fillId="0" borderId="0" xfId="2" applyFont="1"/>
    <xf numFmtId="0" fontId="10" fillId="0" borderId="0" xfId="0" applyFont="1"/>
    <xf numFmtId="0" fontId="11" fillId="0" borderId="0" xfId="0" applyFont="1"/>
    <xf numFmtId="0" fontId="13" fillId="0" borderId="0" xfId="3" applyFont="1"/>
    <xf numFmtId="0" fontId="13" fillId="0" borderId="0" xfId="3" applyFont="1" applyAlignment="1">
      <alignment horizontal="right"/>
    </xf>
    <xf numFmtId="0" fontId="13" fillId="0" borderId="0" xfId="3" applyFont="1" applyAlignment="1">
      <alignment horizontal="center"/>
    </xf>
    <xf numFmtId="0" fontId="7" fillId="0" borderId="0" xfId="2"/>
    <xf numFmtId="0" fontId="15" fillId="0" borderId="0" xfId="0" applyFont="1"/>
    <xf numFmtId="0" fontId="22" fillId="0" borderId="0" xfId="0" applyFont="1" applyAlignment="1">
      <alignment vertical="center"/>
    </xf>
    <xf numFmtId="0" fontId="32" fillId="0" borderId="0" xfId="0" applyFont="1"/>
    <xf numFmtId="167" fontId="0" fillId="0" borderId="0" xfId="0" applyNumberFormat="1"/>
    <xf numFmtId="0" fontId="34" fillId="0" borderId="7" xfId="3" applyFont="1" applyBorder="1" applyAlignment="1">
      <alignment horizontal="center"/>
    </xf>
    <xf numFmtId="0" fontId="20" fillId="0" borderId="0" xfId="4" applyFont="1" applyAlignment="1">
      <alignment vertical="top" wrapText="1"/>
    </xf>
    <xf numFmtId="0" fontId="14" fillId="2" borderId="0" xfId="3" applyFont="1" applyFill="1" applyAlignment="1">
      <alignment horizontal="center" vertical="top" wrapText="1" readingOrder="1"/>
    </xf>
    <xf numFmtId="0" fontId="14" fillId="0" borderId="0" xfId="3" applyFont="1" applyAlignment="1">
      <alignment horizontal="center" vertical="top" wrapText="1" readingOrder="1"/>
    </xf>
    <xf numFmtId="0" fontId="8" fillId="0" borderId="0" xfId="0" applyFont="1" applyAlignment="1">
      <alignment horizontal="left"/>
    </xf>
    <xf numFmtId="0" fontId="17" fillId="0" borderId="0" xfId="50"/>
    <xf numFmtId="0" fontId="17" fillId="0" borderId="0" xfId="50" applyAlignment="1">
      <alignment horizontal="center"/>
    </xf>
    <xf numFmtId="0" fontId="59" fillId="0" borderId="0" xfId="0" applyFont="1" applyAlignment="1">
      <alignment horizontal="justify" vertical="center" wrapText="1"/>
    </xf>
    <xf numFmtId="0" fontId="0" fillId="0" borderId="0" xfId="0" applyAlignment="1">
      <alignment vertical="top" wrapText="1"/>
    </xf>
    <xf numFmtId="0" fontId="62" fillId="0" borderId="0" xfId="0" applyFont="1" applyAlignment="1">
      <alignment horizontal="justify" vertical="center" wrapText="1"/>
    </xf>
    <xf numFmtId="0" fontId="60" fillId="0" borderId="0" xfId="0" applyFont="1" applyAlignment="1">
      <alignment horizontal="justify" vertical="center" wrapText="1"/>
    </xf>
    <xf numFmtId="167" fontId="0" fillId="0" borderId="0" xfId="1" applyFont="1"/>
    <xf numFmtId="0" fontId="0" fillId="0" borderId="0" xfId="0" applyAlignment="1">
      <alignment horizontal="center"/>
    </xf>
    <xf numFmtId="0" fontId="15" fillId="0" borderId="0" xfId="0" applyFont="1" applyAlignment="1">
      <alignment horizontal="center"/>
    </xf>
    <xf numFmtId="0" fontId="59" fillId="0" borderId="0" xfId="0" applyFont="1" applyAlignment="1">
      <alignment vertical="top" wrapText="1"/>
    </xf>
    <xf numFmtId="0" fontId="60" fillId="0" borderId="0" xfId="0" applyFont="1" applyAlignment="1">
      <alignment vertical="top" wrapText="1"/>
    </xf>
    <xf numFmtId="0" fontId="0" fillId="0" borderId="0" xfId="0" applyAlignment="1">
      <alignment wrapText="1"/>
    </xf>
    <xf numFmtId="0" fontId="33" fillId="0" borderId="0" xfId="3" applyFont="1" applyAlignment="1">
      <alignment vertical="top" wrapText="1" readingOrder="1"/>
    </xf>
    <xf numFmtId="167" fontId="13" fillId="0" borderId="0" xfId="1" applyFont="1" applyFill="1" applyBorder="1"/>
    <xf numFmtId="0" fontId="34" fillId="0" borderId="0" xfId="3" applyFont="1" applyAlignment="1">
      <alignment horizontal="left"/>
    </xf>
    <xf numFmtId="167" fontId="13" fillId="0" borderId="0" xfId="3" applyNumberFormat="1" applyFont="1"/>
    <xf numFmtId="0" fontId="65" fillId="0" borderId="7" xfId="3" applyFont="1" applyBorder="1" applyAlignment="1">
      <alignment horizontal="center"/>
    </xf>
    <xf numFmtId="0" fontId="13" fillId="0" borderId="0" xfId="3" applyFont="1" applyAlignment="1">
      <alignment wrapText="1"/>
    </xf>
    <xf numFmtId="0" fontId="34" fillId="0" borderId="7" xfId="3" applyFont="1" applyBorder="1" applyAlignment="1">
      <alignment horizontal="center" wrapText="1"/>
    </xf>
    <xf numFmtId="167" fontId="13" fillId="0" borderId="0" xfId="3" applyNumberFormat="1" applyFont="1" applyAlignment="1">
      <alignment wrapText="1"/>
    </xf>
    <xf numFmtId="0" fontId="14" fillId="2" borderId="0" xfId="3" applyFont="1" applyFill="1" applyAlignment="1">
      <alignment horizontal="center" vertical="center" wrapText="1" readingOrder="1"/>
    </xf>
    <xf numFmtId="0" fontId="0" fillId="0" borderId="0" xfId="0" applyAlignment="1">
      <alignment vertical="center" wrapText="1"/>
    </xf>
    <xf numFmtId="0" fontId="34" fillId="0" borderId="7" xfId="3" applyFont="1" applyBorder="1" applyAlignment="1">
      <alignment horizontal="center" vertical="center" wrapText="1"/>
    </xf>
    <xf numFmtId="0" fontId="66" fillId="0" borderId="0" xfId="3" applyFont="1"/>
    <xf numFmtId="0" fontId="67" fillId="0" borderId="7" xfId="3" applyFont="1" applyBorder="1" applyAlignment="1">
      <alignment horizontal="center"/>
    </xf>
    <xf numFmtId="0" fontId="68" fillId="0" borderId="7" xfId="3" applyFont="1" applyBorder="1" applyAlignment="1">
      <alignment horizontal="center"/>
    </xf>
    <xf numFmtId="0" fontId="67" fillId="0" borderId="0" xfId="3" applyFont="1"/>
    <xf numFmtId="0" fontId="68" fillId="0" borderId="7" xfId="3" applyFont="1" applyBorder="1" applyAlignment="1">
      <alignment horizontal="center" wrapText="1"/>
    </xf>
    <xf numFmtId="0" fontId="69" fillId="0" borderId="0" xfId="0" applyFont="1"/>
    <xf numFmtId="0" fontId="17" fillId="0" borderId="0" xfId="50" applyAlignment="1">
      <alignment wrapText="1"/>
    </xf>
    <xf numFmtId="0" fontId="65" fillId="0" borderId="7" xfId="3" applyFont="1" applyBorder="1" applyAlignment="1">
      <alignment horizontal="center" wrapText="1"/>
    </xf>
    <xf numFmtId="0" fontId="34" fillId="0" borderId="7" xfId="3" applyFont="1" applyBorder="1" applyAlignment="1">
      <alignment horizontal="center" vertical="center"/>
    </xf>
    <xf numFmtId="0" fontId="0" fillId="0" borderId="0" xfId="0" applyAlignment="1">
      <alignment vertical="center"/>
    </xf>
    <xf numFmtId="0" fontId="15" fillId="0" borderId="0" xfId="0" applyFont="1" applyAlignment="1">
      <alignment vertical="center" wrapText="1"/>
    </xf>
    <xf numFmtId="196" fontId="0" fillId="0" borderId="0" xfId="0" applyNumberFormat="1" applyAlignment="1">
      <alignment vertical="center"/>
    </xf>
    <xf numFmtId="0" fontId="71" fillId="0" borderId="0" xfId="3" applyFont="1" applyAlignment="1">
      <alignment wrapText="1"/>
    </xf>
    <xf numFmtId="0" fontId="71" fillId="0" borderId="0" xfId="3" applyFont="1" applyAlignment="1">
      <alignment horizontal="center"/>
    </xf>
    <xf numFmtId="0" fontId="71" fillId="0" borderId="0" xfId="3" applyFont="1"/>
    <xf numFmtId="0" fontId="15" fillId="0" borderId="0" xfId="50" applyFont="1" applyAlignment="1">
      <alignment horizontal="center"/>
    </xf>
    <xf numFmtId="0" fontId="15" fillId="0" borderId="0" xfId="50" applyFont="1"/>
    <xf numFmtId="0" fontId="4" fillId="0" borderId="0" xfId="0" applyFont="1"/>
    <xf numFmtId="0" fontId="0" fillId="0" borderId="0" xfId="0" applyAlignment="1">
      <alignment horizontal="right" vertical="top"/>
    </xf>
    <xf numFmtId="0" fontId="13" fillId="0" borderId="0" xfId="3" applyFont="1" applyAlignment="1">
      <alignment horizontal="left" wrapText="1"/>
    </xf>
    <xf numFmtId="0" fontId="242" fillId="0" borderId="0" xfId="3" applyFont="1"/>
    <xf numFmtId="0" fontId="243" fillId="0" borderId="0" xfId="0" applyFont="1"/>
    <xf numFmtId="0" fontId="243" fillId="0" borderId="0" xfId="0" applyFont="1" applyAlignment="1">
      <alignment vertical="center" wrapText="1"/>
    </xf>
    <xf numFmtId="196" fontId="0" fillId="0" borderId="0" xfId="0" applyNumberFormat="1" applyAlignment="1">
      <alignment horizontal="right" vertical="center"/>
    </xf>
    <xf numFmtId="167" fontId="242" fillId="0" borderId="0" xfId="1" applyFont="1" applyFill="1" applyBorder="1"/>
    <xf numFmtId="167" fontId="245" fillId="0" borderId="0" xfId="1" applyFont="1" applyFill="1" applyBorder="1"/>
    <xf numFmtId="167" fontId="245" fillId="0" borderId="0" xfId="1" applyFont="1" applyFill="1" applyBorder="1" applyAlignment="1">
      <alignment horizontal="left" wrapText="1" indent="1"/>
    </xf>
    <xf numFmtId="167" fontId="242" fillId="0" borderId="0" xfId="1" applyFont="1" applyFill="1" applyBorder="1" applyAlignment="1">
      <alignment horizontal="left" indent="1"/>
    </xf>
    <xf numFmtId="167" fontId="245" fillId="0" borderId="0" xfId="1" applyFont="1" applyFill="1" applyBorder="1" applyAlignment="1">
      <alignment horizontal="left" indent="1"/>
    </xf>
    <xf numFmtId="0" fontId="71" fillId="0" borderId="0" xfId="3" applyFont="1" applyAlignment="1">
      <alignment horizontal="right"/>
    </xf>
    <xf numFmtId="167" fontId="243" fillId="0" borderId="0" xfId="1" applyFont="1"/>
    <xf numFmtId="167" fontId="242" fillId="0" borderId="0" xfId="1" applyFont="1" applyFill="1" applyBorder="1" applyAlignment="1">
      <alignment horizontal="left" wrapText="1" indent="1"/>
    </xf>
    <xf numFmtId="167" fontId="243" fillId="0" borderId="0" xfId="1" applyFont="1" applyAlignment="1">
      <alignment wrapText="1"/>
    </xf>
    <xf numFmtId="0" fontId="70" fillId="0" borderId="0" xfId="3" applyFont="1"/>
    <xf numFmtId="0" fontId="0" fillId="0" borderId="0" xfId="0" applyAlignment="1">
      <alignment horizontal="center" vertical="center"/>
    </xf>
    <xf numFmtId="0" fontId="13" fillId="0" borderId="0" xfId="3" applyFont="1" applyAlignment="1">
      <alignment horizontal="center" vertical="center"/>
    </xf>
    <xf numFmtId="0" fontId="13" fillId="0" borderId="0" xfId="3" applyFont="1" applyAlignment="1">
      <alignment vertical="center"/>
    </xf>
    <xf numFmtId="9" fontId="0" fillId="0" borderId="0" xfId="0" applyNumberFormat="1" applyAlignment="1">
      <alignment vertical="center"/>
    </xf>
    <xf numFmtId="9" fontId="0" fillId="0" borderId="0" xfId="0" applyNumberFormat="1" applyAlignment="1">
      <alignment horizontal="right" vertical="center"/>
    </xf>
    <xf numFmtId="9" fontId="0" fillId="0" borderId="0" xfId="0" applyNumberFormat="1"/>
    <xf numFmtId="10" fontId="0" fillId="0" borderId="0" xfId="0" applyNumberFormat="1" applyAlignment="1">
      <alignment vertical="center"/>
    </xf>
    <xf numFmtId="10" fontId="0" fillId="0" borderId="0" xfId="0" applyNumberFormat="1" applyAlignment="1">
      <alignment horizontal="right" vertical="center"/>
    </xf>
    <xf numFmtId="10" fontId="0" fillId="0" borderId="0" xfId="0" applyNumberFormat="1"/>
    <xf numFmtId="196" fontId="0" fillId="0" borderId="0" xfId="0" applyNumberFormat="1"/>
    <xf numFmtId="167" fontId="245" fillId="0" borderId="0" xfId="1" applyFont="1" applyFill="1" applyBorder="1" applyAlignment="1">
      <alignment horizontal="left" vertical="center"/>
    </xf>
    <xf numFmtId="0" fontId="17" fillId="0" borderId="0" xfId="50" applyAlignment="1">
      <alignment horizontal="center" vertical="center"/>
    </xf>
    <xf numFmtId="167" fontId="245" fillId="0" borderId="0" xfId="1" applyFont="1" applyFill="1" applyBorder="1" applyAlignment="1">
      <alignment vertical="center"/>
    </xf>
    <xf numFmtId="167" fontId="13" fillId="0" borderId="0" xfId="3" applyNumberFormat="1" applyFont="1" applyAlignment="1">
      <alignment horizontal="right" vertical="center"/>
    </xf>
    <xf numFmtId="167" fontId="13" fillId="0" borderId="0" xfId="1" applyFont="1" applyFill="1" applyBorder="1" applyAlignment="1">
      <alignment horizontal="right" vertical="center"/>
    </xf>
    <xf numFmtId="167" fontId="71" fillId="0" borderId="0" xfId="1" applyFont="1" applyFill="1" applyBorder="1" applyAlignment="1">
      <alignment horizontal="right" vertical="center"/>
    </xf>
    <xf numFmtId="198" fontId="13" fillId="0" borderId="0" xfId="1" applyNumberFormat="1" applyFont="1" applyFill="1" applyBorder="1" applyAlignment="1">
      <alignment horizontal="right" vertical="center"/>
    </xf>
    <xf numFmtId="198" fontId="71" fillId="0" borderId="0" xfId="1" applyNumberFormat="1" applyFont="1" applyFill="1" applyBorder="1" applyAlignment="1">
      <alignment horizontal="right" vertical="center"/>
    </xf>
    <xf numFmtId="0" fontId="8" fillId="0" borderId="0" xfId="0" applyFont="1" applyAlignment="1">
      <alignment horizontal="left" wrapText="1"/>
    </xf>
    <xf numFmtId="0" fontId="244" fillId="0" borderId="0" xfId="0" applyFont="1"/>
    <xf numFmtId="0" fontId="0" fillId="0" borderId="0" xfId="0" applyAlignment="1">
      <alignment horizontal="justify" vertical="top" wrapText="1"/>
    </xf>
    <xf numFmtId="0" fontId="248" fillId="0" borderId="0" xfId="0" applyFont="1"/>
    <xf numFmtId="167" fontId="249" fillId="78" borderId="74" xfId="1" applyFont="1" applyFill="1" applyBorder="1" applyAlignment="1">
      <alignment vertical="center"/>
    </xf>
    <xf numFmtId="0" fontId="248" fillId="0" borderId="69" xfId="0" applyFont="1" applyBorder="1" applyAlignment="1">
      <alignment vertical="center"/>
    </xf>
    <xf numFmtId="167" fontId="250" fillId="79" borderId="70" xfId="1" applyFont="1" applyFill="1" applyBorder="1" applyAlignment="1">
      <alignment horizontal="center" vertical="center"/>
    </xf>
    <xf numFmtId="167" fontId="250" fillId="79" borderId="1" xfId="1" applyFont="1" applyFill="1" applyBorder="1" applyAlignment="1">
      <alignment horizontal="center" vertical="center"/>
    </xf>
    <xf numFmtId="0" fontId="251" fillId="0" borderId="69" xfId="0" applyFont="1" applyBorder="1" applyAlignment="1">
      <alignment vertical="center"/>
    </xf>
    <xf numFmtId="0" fontId="251" fillId="0" borderId="69" xfId="0" applyFont="1" applyBorder="1" applyAlignment="1">
      <alignment vertical="center" wrapText="1"/>
    </xf>
    <xf numFmtId="167" fontId="250" fillId="79" borderId="72" xfId="1" applyFont="1" applyFill="1" applyBorder="1" applyAlignment="1">
      <alignment horizontal="center" vertical="center"/>
    </xf>
    <xf numFmtId="0" fontId="252" fillId="80" borderId="75" xfId="0" applyFont="1" applyFill="1" applyBorder="1" applyAlignment="1">
      <alignment vertical="center"/>
    </xf>
    <xf numFmtId="0" fontId="251" fillId="0" borderId="0" xfId="0" applyFont="1" applyAlignment="1">
      <alignment vertical="center"/>
    </xf>
    <xf numFmtId="167" fontId="251" fillId="0" borderId="0" xfId="1" applyFont="1" applyBorder="1" applyAlignment="1">
      <alignment vertical="center"/>
    </xf>
    <xf numFmtId="0" fontId="253" fillId="0" borderId="0" xfId="2" applyFont="1" applyAlignment="1">
      <alignment vertical="center"/>
    </xf>
    <xf numFmtId="0" fontId="248" fillId="0" borderId="0" xfId="0" applyFont="1" applyAlignment="1">
      <alignment vertical="center"/>
    </xf>
    <xf numFmtId="0" fontId="247" fillId="0" borderId="0" xfId="0" applyFont="1"/>
    <xf numFmtId="0" fontId="34" fillId="0" borderId="0" xfId="3" applyFont="1" applyAlignment="1">
      <alignment horizontal="center"/>
    </xf>
    <xf numFmtId="0" fontId="34" fillId="0" borderId="0" xfId="3" applyFont="1" applyAlignment="1">
      <alignment horizontal="center" wrapText="1"/>
    </xf>
    <xf numFmtId="0" fontId="34" fillId="0" borderId="0" xfId="3" applyFont="1" applyAlignment="1">
      <alignment horizontal="center" vertical="center" wrapText="1"/>
    </xf>
    <xf numFmtId="167" fontId="34" fillId="0" borderId="0" xfId="3" applyNumberFormat="1" applyFont="1" applyAlignment="1">
      <alignment horizontal="center" wrapText="1"/>
    </xf>
    <xf numFmtId="167" fontId="250" fillId="81" borderId="76" xfId="1" applyFont="1" applyFill="1" applyBorder="1" applyAlignment="1">
      <alignment horizontal="center" vertical="center"/>
    </xf>
    <xf numFmtId="167" fontId="250" fillId="81" borderId="77" xfId="1" applyFont="1" applyFill="1" applyBorder="1" applyAlignment="1">
      <alignment horizontal="center" vertical="center"/>
    </xf>
    <xf numFmtId="167" fontId="250" fillId="79" borderId="73" xfId="1" applyFont="1" applyFill="1" applyBorder="1" applyAlignment="1">
      <alignment horizontal="center" vertical="center"/>
    </xf>
    <xf numFmtId="167" fontId="250" fillId="79" borderId="71" xfId="1" applyFont="1" applyFill="1" applyBorder="1" applyAlignment="1">
      <alignment horizontal="center" vertical="center"/>
    </xf>
    <xf numFmtId="345" fontId="13" fillId="0" borderId="0" xfId="1" applyNumberFormat="1" applyFont="1" applyFill="1" applyBorder="1" applyAlignment="1">
      <alignment horizontal="right" vertical="center"/>
    </xf>
    <xf numFmtId="169" fontId="13" fillId="0" borderId="0" xfId="3" applyNumberFormat="1" applyFont="1"/>
    <xf numFmtId="169" fontId="0" fillId="0" borderId="0" xfId="0" applyNumberFormat="1"/>
    <xf numFmtId="0" fontId="243" fillId="0" borderId="0" xfId="0" applyFont="1" applyAlignment="1">
      <alignment vertical="top" wrapText="1"/>
    </xf>
    <xf numFmtId="0" fontId="243" fillId="0" borderId="0" xfId="0" applyFont="1" applyAlignment="1">
      <alignment horizontal="justify" vertical="top" wrapText="1"/>
    </xf>
    <xf numFmtId="0" fontId="13" fillId="0" borderId="0" xfId="3" applyFont="1" applyAlignment="1">
      <alignment vertical="center" wrapText="1"/>
    </xf>
    <xf numFmtId="167" fontId="254" fillId="0" borderId="0" xfId="1" applyFont="1" applyFill="1"/>
    <xf numFmtId="167" fontId="255" fillId="0" borderId="0" xfId="1" applyFont="1"/>
    <xf numFmtId="167" fontId="256" fillId="0" borderId="0" xfId="1" applyFont="1"/>
    <xf numFmtId="167" fontId="255" fillId="0" borderId="0" xfId="1" applyFont="1" applyAlignment="1">
      <alignment vertical="center"/>
    </xf>
    <xf numFmtId="167" fontId="255" fillId="0" borderId="0" xfId="1" applyFont="1" applyAlignment="1">
      <alignment wrapText="1"/>
    </xf>
    <xf numFmtId="167" fontId="256" fillId="0" borderId="0" xfId="1" applyFont="1" applyAlignment="1">
      <alignment wrapText="1"/>
    </xf>
    <xf numFmtId="198" fontId="13" fillId="0" borderId="0" xfId="3" applyNumberFormat="1" applyFont="1" applyAlignment="1">
      <alignment horizontal="right" vertical="center"/>
    </xf>
    <xf numFmtId="0" fontId="250" fillId="0" borderId="0" xfId="0" applyFont="1" applyAlignment="1">
      <alignment horizontal="center"/>
    </xf>
    <xf numFmtId="167" fontId="255" fillId="0" borderId="0" xfId="1" applyFont="1" applyFill="1"/>
    <xf numFmtId="0" fontId="257" fillId="0" borderId="0" xfId="0" applyFont="1" applyAlignment="1">
      <alignment horizontal="center"/>
    </xf>
    <xf numFmtId="167" fontId="256" fillId="0" borderId="0" xfId="1" applyFont="1" applyFill="1"/>
    <xf numFmtId="0" fontId="250" fillId="0" borderId="0" xfId="0" applyFont="1"/>
    <xf numFmtId="0" fontId="257" fillId="0" borderId="0" xfId="0" applyFont="1"/>
    <xf numFmtId="167" fontId="250" fillId="0" borderId="0" xfId="1" applyFont="1" applyFill="1"/>
    <xf numFmtId="167" fontId="0" fillId="0" borderId="0" xfId="1" applyFont="1" applyFill="1"/>
    <xf numFmtId="167" fontId="248" fillId="0" borderId="0" xfId="0" applyNumberFormat="1" applyFont="1"/>
    <xf numFmtId="167" fontId="250" fillId="81" borderId="14" xfId="1" applyFont="1" applyFill="1" applyBorder="1" applyAlignment="1">
      <alignment horizontal="center" vertical="center"/>
    </xf>
    <xf numFmtId="167" fontId="250" fillId="81" borderId="40" xfId="1" applyFont="1" applyFill="1" applyBorder="1" applyAlignment="1">
      <alignment horizontal="center" vertical="center"/>
    </xf>
    <xf numFmtId="0" fontId="258" fillId="0" borderId="0" xfId="0" applyFont="1" applyAlignment="1">
      <alignment wrapText="1"/>
    </xf>
    <xf numFmtId="0" fontId="259" fillId="0" borderId="0" xfId="0" applyFont="1" applyAlignment="1">
      <alignment wrapText="1"/>
    </xf>
    <xf numFmtId="0" fontId="260" fillId="0" borderId="0" xfId="0" applyFont="1" applyAlignment="1">
      <alignment horizontal="justify" vertical="top" wrapText="1"/>
    </xf>
    <xf numFmtId="0" fontId="261" fillId="0" borderId="0" xfId="0" applyFont="1" applyAlignment="1">
      <alignment horizontal="justify" vertical="top" wrapText="1"/>
    </xf>
    <xf numFmtId="0" fontId="262" fillId="0" borderId="0" xfId="0" applyFont="1"/>
    <xf numFmtId="0" fontId="263" fillId="0" borderId="0" xfId="0" applyFont="1"/>
    <xf numFmtId="0" fontId="264" fillId="0" borderId="0" xfId="0" applyFont="1"/>
    <xf numFmtId="0" fontId="16" fillId="0" borderId="0" xfId="0" applyFont="1" applyAlignment="1">
      <alignment vertical="center"/>
    </xf>
    <xf numFmtId="0" fontId="16" fillId="0" borderId="0" xfId="0" applyFont="1" applyAlignment="1">
      <alignment horizontal="center" vertical="center"/>
    </xf>
    <xf numFmtId="167" fontId="256" fillId="79" borderId="0" xfId="1" applyFont="1" applyFill="1"/>
    <xf numFmtId="167" fontId="243" fillId="0" borderId="0" xfId="1" applyFont="1" applyFill="1" applyAlignment="1">
      <alignment wrapText="1"/>
    </xf>
    <xf numFmtId="167" fontId="250" fillId="79" borderId="76" xfId="1" applyFont="1" applyFill="1" applyBorder="1" applyAlignment="1">
      <alignment horizontal="center" vertical="center"/>
    </xf>
    <xf numFmtId="167" fontId="2" fillId="79" borderId="1" xfId="1" applyFont="1" applyFill="1" applyBorder="1" applyAlignment="1">
      <alignment horizontal="center" vertical="center"/>
    </xf>
    <xf numFmtId="167" fontId="2" fillId="79" borderId="73" xfId="1" applyFont="1" applyFill="1" applyBorder="1" applyAlignment="1">
      <alignment horizontal="center" vertical="center"/>
    </xf>
    <xf numFmtId="167" fontId="2" fillId="81" borderId="73" xfId="1" applyFont="1" applyFill="1" applyBorder="1" applyAlignment="1">
      <alignment horizontal="center" vertical="center" wrapText="1"/>
    </xf>
    <xf numFmtId="167" fontId="2" fillId="81" borderId="0" xfId="1" applyFont="1" applyFill="1" applyBorder="1" applyAlignment="1">
      <alignment horizontal="center" vertical="center" wrapText="1"/>
    </xf>
    <xf numFmtId="167" fontId="2" fillId="79" borderId="1" xfId="1" applyFont="1" applyFill="1" applyBorder="1" applyAlignment="1">
      <alignment horizontal="center" vertical="center" wrapText="1"/>
    </xf>
    <xf numFmtId="167" fontId="2" fillId="79" borderId="73" xfId="1" applyFont="1" applyFill="1" applyBorder="1" applyAlignment="1">
      <alignment horizontal="center" vertical="center" wrapText="1"/>
    </xf>
    <xf numFmtId="167" fontId="2" fillId="79" borderId="78" xfId="1" applyFont="1" applyFill="1" applyBorder="1" applyAlignment="1">
      <alignment horizontal="center" vertical="center" wrapText="1"/>
    </xf>
    <xf numFmtId="167" fontId="2" fillId="81" borderId="39" xfId="1" applyFont="1" applyFill="1" applyBorder="1" applyAlignment="1">
      <alignment horizontal="center" vertical="center" wrapText="1"/>
    </xf>
    <xf numFmtId="167" fontId="250" fillId="79" borderId="77" xfId="1" applyFont="1" applyFill="1" applyBorder="1" applyAlignment="1">
      <alignment horizontal="center" vertical="center"/>
    </xf>
    <xf numFmtId="167" fontId="2" fillId="79" borderId="39" xfId="1" applyFont="1" applyFill="1" applyBorder="1" applyAlignment="1">
      <alignment horizontal="center" vertical="center" wrapText="1"/>
    </xf>
    <xf numFmtId="0" fontId="242" fillId="0" borderId="0" xfId="3" applyFont="1" applyAlignment="1">
      <alignment wrapText="1"/>
    </xf>
    <xf numFmtId="167" fontId="0" fillId="0" borderId="0" xfId="1" applyFont="1" applyFill="1" applyAlignment="1">
      <alignment wrapText="1"/>
    </xf>
    <xf numFmtId="0" fontId="13" fillId="0" borderId="0" xfId="3" applyFont="1" applyAlignment="1">
      <alignment horizontal="left" vertical="top" wrapText="1"/>
    </xf>
    <xf numFmtId="0" fontId="13" fillId="0" borderId="0" xfId="3" applyFont="1" applyAlignment="1">
      <alignment vertical="top" wrapText="1"/>
    </xf>
    <xf numFmtId="0" fontId="71" fillId="0" borderId="0" xfId="3" applyFont="1" applyAlignment="1">
      <alignment vertical="top" wrapText="1"/>
    </xf>
    <xf numFmtId="345" fontId="251" fillId="0" borderId="0" xfId="1" applyNumberFormat="1" applyFont="1" applyBorder="1" applyAlignment="1">
      <alignment vertical="center"/>
    </xf>
    <xf numFmtId="345" fontId="248" fillId="0" borderId="0" xfId="0" applyNumberFormat="1" applyFont="1"/>
    <xf numFmtId="196" fontId="251" fillId="0" borderId="0" xfId="21194" applyNumberFormat="1" applyFont="1" applyBorder="1" applyAlignment="1">
      <alignment vertical="center"/>
    </xf>
    <xf numFmtId="0" fontId="2" fillId="0" borderId="0" xfId="0" applyFont="1"/>
    <xf numFmtId="0" fontId="2" fillId="0" borderId="0" xfId="0" applyFont="1" applyAlignment="1">
      <alignment horizontal="center"/>
    </xf>
    <xf numFmtId="198" fontId="0" fillId="0" borderId="0" xfId="21195" applyNumberFormat="1" applyFont="1"/>
    <xf numFmtId="346" fontId="0" fillId="0" borderId="0" xfId="0" applyNumberFormat="1"/>
    <xf numFmtId="0" fontId="1" fillId="0" borderId="0" xfId="0" applyFont="1"/>
    <xf numFmtId="198" fontId="0" fillId="0" borderId="0" xfId="21195" quotePrefix="1" applyNumberFormat="1" applyFont="1"/>
    <xf numFmtId="198" fontId="13" fillId="0" borderId="0" xfId="1" quotePrefix="1" applyNumberFormat="1" applyFont="1" applyFill="1" applyBorder="1" applyAlignment="1">
      <alignment horizontal="right" vertical="center"/>
    </xf>
    <xf numFmtId="167" fontId="13" fillId="0" borderId="0" xfId="1" quotePrefix="1" applyFont="1" applyFill="1" applyBorder="1" applyAlignment="1">
      <alignment horizontal="right" vertical="center"/>
    </xf>
    <xf numFmtId="167" fontId="0" fillId="0" borderId="0" xfId="1" quotePrefix="1" applyFont="1"/>
    <xf numFmtId="273" fontId="248" fillId="0" borderId="0" xfId="21194" applyNumberFormat="1" applyFont="1"/>
    <xf numFmtId="14" fontId="13" fillId="0" borderId="0" xfId="3" applyNumberFormat="1" applyFont="1" applyAlignment="1">
      <alignment horizontal="right"/>
    </xf>
    <xf numFmtId="0" fontId="250" fillId="0" borderId="0" xfId="50" applyFont="1"/>
    <xf numFmtId="0" fontId="250" fillId="0" borderId="0" xfId="50" applyFont="1" applyAlignment="1">
      <alignment wrapText="1"/>
    </xf>
    <xf numFmtId="0" fontId="250" fillId="0" borderId="0" xfId="0" applyFont="1" applyAlignment="1">
      <alignment wrapText="1"/>
    </xf>
    <xf numFmtId="167" fontId="244" fillId="0" borderId="0" xfId="1" applyFont="1" applyFill="1" applyAlignment="1">
      <alignment wrapText="1"/>
    </xf>
    <xf numFmtId="198" fontId="15" fillId="0" borderId="0" xfId="0" applyNumberFormat="1" applyFont="1"/>
    <xf numFmtId="198" fontId="0" fillId="0" borderId="0" xfId="0" applyNumberFormat="1"/>
    <xf numFmtId="167" fontId="256" fillId="0" borderId="0" xfId="1" applyFont="1" applyFill="1" applyAlignment="1">
      <alignment wrapText="1"/>
    </xf>
    <xf numFmtId="167" fontId="255" fillId="0" borderId="0" xfId="1" applyFont="1" applyFill="1" applyAlignment="1">
      <alignment wrapText="1"/>
    </xf>
    <xf numFmtId="0" fontId="10" fillId="0" borderId="0" xfId="0" quotePrefix="1" applyFont="1" applyAlignment="1">
      <alignment horizontal="center"/>
    </xf>
    <xf numFmtId="0" fontId="10" fillId="0" borderId="0" xfId="0" applyFont="1" applyAlignment="1">
      <alignment horizontal="center"/>
    </xf>
    <xf numFmtId="0" fontId="261" fillId="0" borderId="0" xfId="0" applyFont="1" applyAlignment="1">
      <alignment horizontal="center" vertical="center"/>
    </xf>
    <xf numFmtId="0" fontId="260" fillId="0" borderId="0" xfId="0" applyFont="1" applyAlignment="1">
      <alignment horizontal="center" vertical="center"/>
    </xf>
    <xf numFmtId="0" fontId="33" fillId="2" borderId="20" xfId="3" applyFont="1" applyFill="1" applyBorder="1" applyAlignment="1">
      <alignment horizontal="center" vertical="top" wrapText="1" readingOrder="1"/>
    </xf>
    <xf numFmtId="0" fontId="33" fillId="2" borderId="0" xfId="3" applyFont="1" applyFill="1" applyAlignment="1">
      <alignment horizontal="center" vertical="top" wrapText="1" readingOrder="1"/>
    </xf>
    <xf numFmtId="0" fontId="34" fillId="0" borderId="13" xfId="3" applyFont="1" applyBorder="1" applyAlignment="1">
      <alignment horizontal="center" vertical="center" wrapText="1"/>
    </xf>
    <xf numFmtId="0" fontId="33" fillId="2" borderId="8" xfId="3" applyFont="1" applyFill="1" applyBorder="1" applyAlignment="1">
      <alignment horizontal="center" vertical="top" wrapText="1" readingOrder="1"/>
    </xf>
    <xf numFmtId="0" fontId="33" fillId="2" borderId="6" xfId="3" applyFont="1" applyFill="1" applyBorder="1" applyAlignment="1">
      <alignment horizontal="center" vertical="top" wrapText="1" readingOrder="1"/>
    </xf>
    <xf numFmtId="0" fontId="33" fillId="2" borderId="12" xfId="3" applyFont="1" applyFill="1" applyBorder="1" applyAlignment="1">
      <alignment horizontal="center" vertical="top" wrapText="1" readingOrder="1"/>
    </xf>
    <xf numFmtId="0" fontId="33" fillId="2" borderId="13" xfId="3" applyFont="1" applyFill="1" applyBorder="1" applyAlignment="1">
      <alignment horizontal="center" vertical="top" wrapText="1" readingOrder="1"/>
    </xf>
    <xf numFmtId="167" fontId="34" fillId="0" borderId="13" xfId="3" applyNumberFormat="1" applyFont="1" applyBorder="1" applyAlignment="1">
      <alignment horizontal="center" vertical="center" wrapText="1"/>
    </xf>
    <xf numFmtId="0" fontId="33" fillId="2" borderId="79" xfId="3" applyFont="1" applyFill="1" applyBorder="1" applyAlignment="1">
      <alignment horizontal="center" vertical="top" wrapText="1" readingOrder="1"/>
    </xf>
    <xf numFmtId="0" fontId="33" fillId="2" borderId="9" xfId="3" applyFont="1" applyFill="1" applyBorder="1" applyAlignment="1">
      <alignment horizontal="center" vertical="top" wrapText="1" readingOrder="1"/>
    </xf>
    <xf numFmtId="0" fontId="33" fillId="2" borderId="10" xfId="3" applyFont="1" applyFill="1" applyBorder="1" applyAlignment="1">
      <alignment horizontal="center" vertical="top" wrapText="1" readingOrder="1"/>
    </xf>
    <xf numFmtId="0" fontId="33" fillId="2" borderId="7" xfId="3" applyFont="1" applyFill="1" applyBorder="1" applyAlignment="1">
      <alignment horizontal="center" vertical="top" wrapText="1" readingOrder="1"/>
    </xf>
    <xf numFmtId="0" fontId="0" fillId="0" borderId="0" xfId="0" applyAlignment="1">
      <alignment horizontal="center"/>
    </xf>
    <xf numFmtId="0" fontId="33" fillId="2" borderId="11" xfId="3" applyFont="1" applyFill="1" applyBorder="1" applyAlignment="1">
      <alignment horizontal="center" vertical="top" wrapText="1" readingOrder="1"/>
    </xf>
  </cellXfs>
  <cellStyles count="21196">
    <cellStyle name="_x0004_" xfId="473" xr:uid="{00000000-0005-0000-0000-000000000000}"/>
    <cellStyle name="_x0004_ 2" xfId="466" xr:uid="{00000000-0005-0000-0000-000001000000}"/>
    <cellStyle name="_x000a__x000a_JournalTemplate=C:\COMFO\CTALK\JOURSTD.TPL_x000a__x000a_LbStateAddress=3 3 0 251 1 89 2 311_x000a__x000a_LbStateJou" xfId="2100" xr:uid="{00000000-0005-0000-0000-000002000000}"/>
    <cellStyle name="_x000d__x000a_JournalTemplate=C:\COMFO\CTALK\JOURSTD.TPL_x000d__x000a_LbStateAddress=3 3 0 251 1 89 2 311_x000d__x000a_LbStateJou" xfId="2101" xr:uid="{00000000-0005-0000-0000-000003000000}"/>
    <cellStyle name="_x000d__x000a_JournalTemplate=C:\COMFO\CTALK\JOURSTD.TPL_x000d__x000a_LbStateAddress=3 3 0 251 1 89 2 311_x000d__x000a_LbStateJou 2" xfId="2102" xr:uid="{00000000-0005-0000-0000-000004000000}"/>
    <cellStyle name="$" xfId="2103" xr:uid="{00000000-0005-0000-0000-000005000000}"/>
    <cellStyle name="$ 2" xfId="2104" xr:uid="{00000000-0005-0000-0000-000006000000}"/>
    <cellStyle name="$ 2 2" xfId="17776" xr:uid="{00000000-0005-0000-0000-000007000000}"/>
    <cellStyle name="$_Calculations" xfId="2105" xr:uid="{00000000-0005-0000-0000-000008000000}"/>
    <cellStyle name="$_Calculations 10" xfId="2106" xr:uid="{00000000-0005-0000-0000-000009000000}"/>
    <cellStyle name="$_Calculations 11" xfId="2107" xr:uid="{00000000-0005-0000-0000-00000A000000}"/>
    <cellStyle name="$_Calculations 12" xfId="2108" xr:uid="{00000000-0005-0000-0000-00000B000000}"/>
    <cellStyle name="$_Calculations 13" xfId="2109" xr:uid="{00000000-0005-0000-0000-00000C000000}"/>
    <cellStyle name="$_Calculations 2" xfId="2110" xr:uid="{00000000-0005-0000-0000-00000D000000}"/>
    <cellStyle name="$_Calculations 3" xfId="2111" xr:uid="{00000000-0005-0000-0000-00000E000000}"/>
    <cellStyle name="$_Calculations 4" xfId="2112" xr:uid="{00000000-0005-0000-0000-00000F000000}"/>
    <cellStyle name="$_Calculations 5" xfId="2113" xr:uid="{00000000-0005-0000-0000-000010000000}"/>
    <cellStyle name="$_Calculations 6" xfId="2114" xr:uid="{00000000-0005-0000-0000-000011000000}"/>
    <cellStyle name="$_Calculations 7" xfId="2115" xr:uid="{00000000-0005-0000-0000-000012000000}"/>
    <cellStyle name="$_Calculations 8" xfId="2116" xr:uid="{00000000-0005-0000-0000-000013000000}"/>
    <cellStyle name="$_Calculations 9" xfId="2117" xr:uid="{00000000-0005-0000-0000-000014000000}"/>
    <cellStyle name="$_FMIEA_5" xfId="2118" xr:uid="{00000000-0005-0000-0000-000015000000}"/>
    <cellStyle name="$_FMIEA_5 10" xfId="2119" xr:uid="{00000000-0005-0000-0000-000016000000}"/>
    <cellStyle name="$_FMIEA_5 11" xfId="2120" xr:uid="{00000000-0005-0000-0000-000017000000}"/>
    <cellStyle name="$_FMIEA_5 12" xfId="2121" xr:uid="{00000000-0005-0000-0000-000018000000}"/>
    <cellStyle name="$_FMIEA_5 13" xfId="2122" xr:uid="{00000000-0005-0000-0000-000019000000}"/>
    <cellStyle name="$_FMIEA_5 2" xfId="2123" xr:uid="{00000000-0005-0000-0000-00001A000000}"/>
    <cellStyle name="$_FMIEA_5 3" xfId="2124" xr:uid="{00000000-0005-0000-0000-00001B000000}"/>
    <cellStyle name="$_FMIEA_5 4" xfId="2125" xr:uid="{00000000-0005-0000-0000-00001C000000}"/>
    <cellStyle name="$_FMIEA_5 5" xfId="2126" xr:uid="{00000000-0005-0000-0000-00001D000000}"/>
    <cellStyle name="$_FMIEA_5 6" xfId="2127" xr:uid="{00000000-0005-0000-0000-00001E000000}"/>
    <cellStyle name="$_FMIEA_5 7" xfId="2128" xr:uid="{00000000-0005-0000-0000-00001F000000}"/>
    <cellStyle name="$_FMIEA_5 8" xfId="2129" xr:uid="{00000000-0005-0000-0000-000020000000}"/>
    <cellStyle name="$_FMIEA_5 9" xfId="2130" xr:uid="{00000000-0005-0000-0000-000021000000}"/>
    <cellStyle name="$_J97MKT_Thailand 11-04-001(Draft2)" xfId="2131" xr:uid="{00000000-0005-0000-0000-000022000000}"/>
    <cellStyle name="$_J97MKT_Thailand 11-04-001(Draft2) 2" xfId="2132" xr:uid="{00000000-0005-0000-0000-000023000000}"/>
    <cellStyle name="$_J97MKT_Thailand 11-04-001(Draft2) 2 2" xfId="17778" xr:uid="{00000000-0005-0000-0000-000024000000}"/>
    <cellStyle name="$_J97MKT_Thailand 11-04-001(Draft2) 3" xfId="17777" xr:uid="{00000000-0005-0000-0000-000025000000}"/>
    <cellStyle name="$_KD Data Requirements (Final)2" xfId="2133" xr:uid="{00000000-0005-0000-0000-000026000000}"/>
    <cellStyle name="$_ph_SPIDERS" xfId="2134" xr:uid="{00000000-0005-0000-0000-000027000000}"/>
    <cellStyle name="$_ph_SPIDERS 10" xfId="2135" xr:uid="{00000000-0005-0000-0000-000028000000}"/>
    <cellStyle name="$_ph_SPIDERS 11" xfId="2136" xr:uid="{00000000-0005-0000-0000-000029000000}"/>
    <cellStyle name="$_ph_SPIDERS 12" xfId="2137" xr:uid="{00000000-0005-0000-0000-00002A000000}"/>
    <cellStyle name="$_ph_SPIDERS 13" xfId="2138" xr:uid="{00000000-0005-0000-0000-00002B000000}"/>
    <cellStyle name="$_ph_SPIDERS 2" xfId="2139" xr:uid="{00000000-0005-0000-0000-00002C000000}"/>
    <cellStyle name="$_ph_SPIDERS 3" xfId="2140" xr:uid="{00000000-0005-0000-0000-00002D000000}"/>
    <cellStyle name="$_ph_SPIDERS 4" xfId="2141" xr:uid="{00000000-0005-0000-0000-00002E000000}"/>
    <cellStyle name="$_ph_SPIDERS 5" xfId="2142" xr:uid="{00000000-0005-0000-0000-00002F000000}"/>
    <cellStyle name="$_ph_SPIDERS 6" xfId="2143" xr:uid="{00000000-0005-0000-0000-000030000000}"/>
    <cellStyle name="$_ph_SPIDERS 7" xfId="2144" xr:uid="{00000000-0005-0000-0000-000031000000}"/>
    <cellStyle name="$_ph_SPIDERS 8" xfId="2145" xr:uid="{00000000-0005-0000-0000-000032000000}"/>
    <cellStyle name="$_ph_SPIDERS 9" xfId="2146" xr:uid="{00000000-0005-0000-0000-000033000000}"/>
    <cellStyle name="$_Revenue Updated" xfId="2147" xr:uid="{00000000-0005-0000-0000-000034000000}"/>
    <cellStyle name="$_Revenue Updated 10" xfId="2148" xr:uid="{00000000-0005-0000-0000-000035000000}"/>
    <cellStyle name="$_Revenue Updated 11" xfId="2149" xr:uid="{00000000-0005-0000-0000-000036000000}"/>
    <cellStyle name="$_Revenue Updated 12" xfId="2150" xr:uid="{00000000-0005-0000-0000-000037000000}"/>
    <cellStyle name="$_Revenue Updated 13" xfId="2151" xr:uid="{00000000-0005-0000-0000-000038000000}"/>
    <cellStyle name="$_Revenue Updated 2" xfId="2152" xr:uid="{00000000-0005-0000-0000-000039000000}"/>
    <cellStyle name="$_Revenue Updated 3" xfId="2153" xr:uid="{00000000-0005-0000-0000-00003A000000}"/>
    <cellStyle name="$_Revenue Updated 4" xfId="2154" xr:uid="{00000000-0005-0000-0000-00003B000000}"/>
    <cellStyle name="$_Revenue Updated 5" xfId="2155" xr:uid="{00000000-0005-0000-0000-00003C000000}"/>
    <cellStyle name="$_Revenue Updated 6" xfId="2156" xr:uid="{00000000-0005-0000-0000-00003D000000}"/>
    <cellStyle name="$_Revenue Updated 7" xfId="2157" xr:uid="{00000000-0005-0000-0000-00003E000000}"/>
    <cellStyle name="$_Revenue Updated 8" xfId="2158" xr:uid="{00000000-0005-0000-0000-00003F000000}"/>
    <cellStyle name="$_Revenue Updated 9" xfId="2159" xr:uid="{00000000-0005-0000-0000-000040000000}"/>
    <cellStyle name="$_tagihan bruto" xfId="2160" xr:uid="{00000000-0005-0000-0000-000041000000}"/>
    <cellStyle name="$_tagihan bruto 2" xfId="17779" xr:uid="{00000000-0005-0000-0000-000042000000}"/>
    <cellStyle name="$_WC &amp; TARR" xfId="2161" xr:uid="{00000000-0005-0000-0000-000043000000}"/>
    <cellStyle name="$0.0;($0.0)" xfId="2162" xr:uid="{00000000-0005-0000-0000-000044000000}"/>
    <cellStyle name="$0.00;($0.00)" xfId="2163" xr:uid="{00000000-0005-0000-0000-000045000000}"/>
    <cellStyle name="$m" xfId="2164" xr:uid="{00000000-0005-0000-0000-000046000000}"/>
    <cellStyle name="$one" xfId="2165" xr:uid="{00000000-0005-0000-0000-000047000000}"/>
    <cellStyle name="$one 2" xfId="2166" xr:uid="{00000000-0005-0000-0000-000048000000}"/>
    <cellStyle name="$one 2 2" xfId="17781" xr:uid="{00000000-0005-0000-0000-000049000000}"/>
    <cellStyle name="$one 3" xfId="17780" xr:uid="{00000000-0005-0000-0000-00004A000000}"/>
    <cellStyle name="$sign" xfId="2167" xr:uid="{00000000-0005-0000-0000-00004B000000}"/>
    <cellStyle name="$two" xfId="2168" xr:uid="{00000000-0005-0000-0000-00004C000000}"/>
    <cellStyle name="$two 2" xfId="2169" xr:uid="{00000000-0005-0000-0000-00004D000000}"/>
    <cellStyle name="$two 2 2" xfId="17783" xr:uid="{00000000-0005-0000-0000-00004E000000}"/>
    <cellStyle name="$two 3" xfId="17782" xr:uid="{00000000-0005-0000-0000-00004F000000}"/>
    <cellStyle name="%" xfId="2170" xr:uid="{00000000-0005-0000-0000-000050000000}"/>
    <cellStyle name="% 2" xfId="2171" xr:uid="{00000000-0005-0000-0000-000051000000}"/>
    <cellStyle name="%_BNP FINAL 100510 edit" xfId="2172" xr:uid="{00000000-0005-0000-0000-000052000000}"/>
    <cellStyle name="%_PAYBLE LIST EFI" xfId="2173" xr:uid="{00000000-0005-0000-0000-000053000000}"/>
    <cellStyle name="%_Rekap Master." xfId="2174" xr:uid="{00000000-0005-0000-0000-000054000000}"/>
    <cellStyle name="%one" xfId="2175" xr:uid="{00000000-0005-0000-0000-000055000000}"/>
    <cellStyle name="%one 2" xfId="2176" xr:uid="{00000000-0005-0000-0000-000056000000}"/>
    <cellStyle name="%two" xfId="2177" xr:uid="{00000000-0005-0000-0000-000057000000}"/>
    <cellStyle name="%two 2" xfId="2178" xr:uid="{00000000-0005-0000-0000-000058000000}"/>
    <cellStyle name=";;;" xfId="2179" xr:uid="{00000000-0005-0000-0000-000059000000}"/>
    <cellStyle name="?" xfId="2180" xr:uid="{00000000-0005-0000-0000-00005A000000}"/>
    <cellStyle name="?_x001d_­ &amp;ì - Style1" xfId="2181" xr:uid="{00000000-0005-0000-0000-00005B000000}"/>
    <cellStyle name="?_x001d_­ &amp;ì - Style2" xfId="2182" xr:uid="{00000000-0005-0000-0000-00005C000000}"/>
    <cellStyle name="?_x001d_­ &amp;ì - Style3" xfId="2183" xr:uid="{00000000-0005-0000-0000-00005D000000}"/>
    <cellStyle name="?_x001d_­ &amp;ì - Style4" xfId="2184" xr:uid="{00000000-0005-0000-0000-00005E000000}"/>
    <cellStyle name="?? [0]_??" xfId="2185" xr:uid="{00000000-0005-0000-0000-00005F000000}"/>
    <cellStyle name="???[0]_petrol" xfId="2186" xr:uid="{00000000-0005-0000-0000-000060000000}"/>
    <cellStyle name="??_?.????" xfId="2187" xr:uid="{00000000-0005-0000-0000-000061000000}"/>
    <cellStyle name="?_HEAD COUNT GRATIKA-2008" xfId="2188" xr:uid="{00000000-0005-0000-0000-000062000000}"/>
    <cellStyle name="?_HEAD COUNT GRATIKA-2008(updated 09 Juni 2008)" xfId="2189" xr:uid="{00000000-0005-0000-0000-000063000000}"/>
    <cellStyle name="?_HEAD COUNT GRATIKA-2008_1" xfId="2190" xr:uid="{00000000-0005-0000-0000-000064000000}"/>
    <cellStyle name="?_HEAD COUNT GRATIKA-2008_HEAD COUNT GRATIKA-2008" xfId="2191" xr:uid="{00000000-0005-0000-0000-000065000000}"/>
    <cellStyle name="?_HEADCOUNT MEI08" xfId="2192" xr:uid="{00000000-0005-0000-0000-000066000000}"/>
    <cellStyle name="?…?a唇?e [0.00]_Enterprise profit" xfId="2193" xr:uid="{00000000-0005-0000-0000-000067000000}"/>
    <cellStyle name="?…?a唇?e_Sheet1" xfId="2194" xr:uid="{00000000-0005-0000-0000-000068000000}"/>
    <cellStyle name="?W準_Enterprise profit" xfId="2195" xr:uid="{00000000-0005-0000-0000-000069000000}"/>
    <cellStyle name="?W準KM02" xfId="2196" xr:uid="{00000000-0005-0000-0000-00006A000000}"/>
    <cellStyle name="?W準KM02 2" xfId="2197" xr:uid="{00000000-0005-0000-0000-00006B000000}"/>
    <cellStyle name="_%(SignOnly)" xfId="2198" xr:uid="{00000000-0005-0000-0000-00006C000000}"/>
    <cellStyle name="_%(SignOnly)_0506_KMA+MAL Fixed Assets Register" xfId="2199" xr:uid="{00000000-0005-0000-0000-00006D000000}"/>
    <cellStyle name="_%(SignOnly)_0806_KMA+MAL Fixed Assets Register" xfId="2200" xr:uid="{00000000-0005-0000-0000-00006E000000}"/>
    <cellStyle name="_%(SignOnly)_1205_KMA_MPS" xfId="2201" xr:uid="{00000000-0005-0000-0000-00006F000000}"/>
    <cellStyle name="_%(SignOnly)_3QR_MAL_2007_v031007" xfId="2202" xr:uid="{00000000-0005-0000-0000-000070000000}"/>
    <cellStyle name="_%(SignOnly)_3QR_MAL_only_2006_v210906" xfId="2203" xr:uid="{00000000-0005-0000-0000-000071000000}"/>
    <cellStyle name="_%(SignOnly)_MAL" xfId="2204" xr:uid="{00000000-0005-0000-0000-000072000000}"/>
    <cellStyle name="_%(SignOnly)_MAL US$ COM" xfId="2205" xr:uid="{00000000-0005-0000-0000-000073000000}"/>
    <cellStyle name="_%(SignOnly)_MAL US$ TAX" xfId="2206" xr:uid="{00000000-0005-0000-0000-000074000000}"/>
    <cellStyle name="_%(SignOnly)_Mgt Fee Variable YTD Des2009" xfId="2207" xr:uid="{00000000-0005-0000-0000-000075000000}"/>
    <cellStyle name="_%(SignOnly)_TB P31" xfId="2208" xr:uid="{00000000-0005-0000-0000-000076000000}"/>
    <cellStyle name="_%(SignSpaceOnly)" xfId="2209" xr:uid="{00000000-0005-0000-0000-000077000000}"/>
    <cellStyle name="_%(SignSpaceOnly)_0506_KMA+MAL Fixed Assets Register" xfId="2210" xr:uid="{00000000-0005-0000-0000-000078000000}"/>
    <cellStyle name="_%(SignSpaceOnly)_0806_KMA+MAL Fixed Assets Register" xfId="2211" xr:uid="{00000000-0005-0000-0000-000079000000}"/>
    <cellStyle name="_%(SignSpaceOnly)_1205_KMA_MPS" xfId="2212" xr:uid="{00000000-0005-0000-0000-00007A000000}"/>
    <cellStyle name="_%(SignSpaceOnly)_3QR_MAL_2007_v031007" xfId="2213" xr:uid="{00000000-0005-0000-0000-00007B000000}"/>
    <cellStyle name="_%(SignSpaceOnly)_3QR_MAL_only_2006_v210906" xfId="2214" xr:uid="{00000000-0005-0000-0000-00007C000000}"/>
    <cellStyle name="_%(SignSpaceOnly)_MAL" xfId="2215" xr:uid="{00000000-0005-0000-0000-00007D000000}"/>
    <cellStyle name="_%(SignSpaceOnly)_MAL US$ COM" xfId="2216" xr:uid="{00000000-0005-0000-0000-00007E000000}"/>
    <cellStyle name="_%(SignSpaceOnly)_MAL US$ TAX" xfId="2217" xr:uid="{00000000-0005-0000-0000-00007F000000}"/>
    <cellStyle name="_%(SignSpaceOnly)_Mgt Fee Variable YTD Des2009" xfId="2218" xr:uid="{00000000-0005-0000-0000-000080000000}"/>
    <cellStyle name="_%(SignSpaceOnly)_TB P31" xfId="2219" xr:uid="{00000000-0005-0000-0000-000081000000}"/>
    <cellStyle name="_~9800183" xfId="2220" xr:uid="{00000000-0005-0000-0000-000082000000}"/>
    <cellStyle name="_112550_1205" xfId="2221" xr:uid="{00000000-0005-0000-0000-000083000000}"/>
    <cellStyle name="_112550_1205_tagihan bruto" xfId="2222" xr:uid="{00000000-0005-0000-0000-000084000000}"/>
    <cellStyle name="_112550_1205_TUK" xfId="2223" xr:uid="{00000000-0005-0000-0000-000085000000}"/>
    <cellStyle name="_112550_1205_TUK_Kurs" xfId="2224" xr:uid="{00000000-0005-0000-0000-000086000000}"/>
    <cellStyle name="_112550_1205_TUK_Kurs_tagihan bruto" xfId="2225" xr:uid="{00000000-0005-0000-0000-000087000000}"/>
    <cellStyle name="_112550_1205_TUK_tagihan bruto" xfId="2226" xr:uid="{00000000-0005-0000-0000-000088000000}"/>
    <cellStyle name="_2100.00 Stock" xfId="2227" xr:uid="{00000000-0005-0000-0000-000089000000}"/>
    <cellStyle name="_2100.00 Stock_Worksheet_STI 08 Final 27 Maret20008" xfId="2228" xr:uid="{00000000-0005-0000-0000-00008A000000}"/>
    <cellStyle name="_221150_0905" xfId="2229" xr:uid="{00000000-0005-0000-0000-00008B000000}"/>
    <cellStyle name="_221150_0905_tagihan bruto" xfId="2230" xr:uid="{00000000-0005-0000-0000-00008C000000}"/>
    <cellStyle name="_224100_1205" xfId="2231" xr:uid="{00000000-0005-0000-0000-00008D000000}"/>
    <cellStyle name="_224100_1205_tagihan bruto" xfId="2232" xr:uid="{00000000-0005-0000-0000-00008E000000}"/>
    <cellStyle name="_224100_1205_TUK" xfId="2233" xr:uid="{00000000-0005-0000-0000-00008F000000}"/>
    <cellStyle name="_224100_1205_TUK_Kurs" xfId="2234" xr:uid="{00000000-0005-0000-0000-000090000000}"/>
    <cellStyle name="_224100_1205_TUK_Kurs_tagihan bruto" xfId="2235" xr:uid="{00000000-0005-0000-0000-000091000000}"/>
    <cellStyle name="_224100_1205_TUK_tagihan bruto" xfId="2236" xr:uid="{00000000-0005-0000-0000-000092000000}"/>
    <cellStyle name="_226250_0905" xfId="2237" xr:uid="{00000000-0005-0000-0000-000093000000}"/>
    <cellStyle name="_226250_0905_tagihan bruto" xfId="2238" xr:uid="{00000000-0005-0000-0000-000094000000}"/>
    <cellStyle name="_228040_1205" xfId="2239" xr:uid="{00000000-0005-0000-0000-000095000000}"/>
    <cellStyle name="_228040_1205_tagihan bruto" xfId="2240" xr:uid="{00000000-0005-0000-0000-000096000000}"/>
    <cellStyle name="_228040_1205_TUK" xfId="2241" xr:uid="{00000000-0005-0000-0000-000097000000}"/>
    <cellStyle name="_228040_1205_TUK_Kurs" xfId="2242" xr:uid="{00000000-0005-0000-0000-000098000000}"/>
    <cellStyle name="_228040_1205_TUK_Kurs_tagihan bruto" xfId="2243" xr:uid="{00000000-0005-0000-0000-000099000000}"/>
    <cellStyle name="_228040_1205_TUK_tagihan bruto" xfId="2244" xr:uid="{00000000-0005-0000-0000-00009A000000}"/>
    <cellStyle name="_228700_0905" xfId="2245" xr:uid="{00000000-0005-0000-0000-00009B000000}"/>
    <cellStyle name="_228700_0905_tagihan bruto" xfId="2246" xr:uid="{00000000-0005-0000-0000-00009C000000}"/>
    <cellStyle name="_228850_0905" xfId="2247" xr:uid="{00000000-0005-0000-0000-00009D000000}"/>
    <cellStyle name="_228850_0905_tagihan bruto" xfId="2248" xr:uid="{00000000-0005-0000-0000-00009E000000}"/>
    <cellStyle name="_228900_0905 (2)" xfId="2249" xr:uid="{00000000-0005-0000-0000-00009F000000}"/>
    <cellStyle name="_228900_0905 (2)_tagihan bruto" xfId="2250" xr:uid="{00000000-0005-0000-0000-0000A0000000}"/>
    <cellStyle name="_228990_0905 (2)" xfId="2251" xr:uid="{00000000-0005-0000-0000-0000A1000000}"/>
    <cellStyle name="_228990_0905 (2)_tagihan bruto" xfId="2252" xr:uid="{00000000-0005-0000-0000-0000A2000000}"/>
    <cellStyle name="_243220_0905 (2)" xfId="2253" xr:uid="{00000000-0005-0000-0000-0000A3000000}"/>
    <cellStyle name="_243220_0905 (2)_tagihan bruto" xfId="2254" xr:uid="{00000000-0005-0000-0000-0000A4000000}"/>
    <cellStyle name="_243230_0905" xfId="2255" xr:uid="{00000000-0005-0000-0000-0000A5000000}"/>
    <cellStyle name="_243230_0905_tagihan bruto" xfId="2256" xr:uid="{00000000-0005-0000-0000-0000A6000000}"/>
    <cellStyle name="_697 _ Liabilities_0905-sam" xfId="2257" xr:uid="{00000000-0005-0000-0000-0000A7000000}"/>
    <cellStyle name="_697 _ Liabilities_0905-sam_tagihan bruto" xfId="2258" xr:uid="{00000000-0005-0000-0000-0000A8000000}"/>
    <cellStyle name="_697_Assets_0905" xfId="2259" xr:uid="{00000000-0005-0000-0000-0000A9000000}"/>
    <cellStyle name="_697_Assets_0905_tagihan bruto" xfId="2260" xr:uid="{00000000-0005-0000-0000-0000AA000000}"/>
    <cellStyle name="_Agustus 20077" xfId="2261" xr:uid="{00000000-0005-0000-0000-0000AB000000}"/>
    <cellStyle name="_Asset clearing Jun 2008-3" xfId="2262" xr:uid="{00000000-0005-0000-0000-0000AC000000}"/>
    <cellStyle name="_Asset clearing Jun 2008-3 2" xfId="21190" xr:uid="{00000000-0005-0000-0000-0000AD000000}"/>
    <cellStyle name="_Book2 Chart 2" xfId="2263" xr:uid="{00000000-0005-0000-0000-0000AE000000}"/>
    <cellStyle name="_Book2 Chart 2_FS Dec08 External final ok" xfId="2264" xr:uid="{00000000-0005-0000-0000-0000AF000000}"/>
    <cellStyle name="_Comma" xfId="2265" xr:uid="{00000000-0005-0000-0000-0000B0000000}"/>
    <cellStyle name="_Comma_0506_KMA+MAL Fixed Assets Register" xfId="2266" xr:uid="{00000000-0005-0000-0000-0000B1000000}"/>
    <cellStyle name="_Comma_0806_KMA+MAL Fixed Assets Register" xfId="2267" xr:uid="{00000000-0005-0000-0000-0000B2000000}"/>
    <cellStyle name="_Comma_1205_KMA_MPS" xfId="2268" xr:uid="{00000000-0005-0000-0000-0000B3000000}"/>
    <cellStyle name="_Comma_3QR_MAL_2007_v031007" xfId="2269" xr:uid="{00000000-0005-0000-0000-0000B4000000}"/>
    <cellStyle name="_Comma_3QR_MAL_only_2006_v210906" xfId="2270" xr:uid="{00000000-0005-0000-0000-0000B5000000}"/>
    <cellStyle name="_Comma_KICT Valuation Comparison" xfId="2271" xr:uid="{00000000-0005-0000-0000-0000B6000000}"/>
    <cellStyle name="_Comma_KICT Valuation Comparison_0506_KMA+MAL Fixed Assets Register" xfId="2272" xr:uid="{00000000-0005-0000-0000-0000B7000000}"/>
    <cellStyle name="_Comma_KICT Valuation Comparison_0806_KMA+MAL Fixed Assets Register" xfId="2273" xr:uid="{00000000-0005-0000-0000-0000B8000000}"/>
    <cellStyle name="_Comma_KICT Valuation Comparison_1205_KMA_MPS" xfId="2274" xr:uid="{00000000-0005-0000-0000-0000B9000000}"/>
    <cellStyle name="_Comma_KICT Valuation Comparison_3QR_MAL_2007_v031007" xfId="2275" xr:uid="{00000000-0005-0000-0000-0000BA000000}"/>
    <cellStyle name="_Comma_KICT Valuation Comparison_3QR_MAL_only_2006_v210906" xfId="2276" xr:uid="{00000000-0005-0000-0000-0000BB000000}"/>
    <cellStyle name="_Comma_KICT Valuation Comparison_MAL" xfId="2277" xr:uid="{00000000-0005-0000-0000-0000BC000000}"/>
    <cellStyle name="_Comma_KICT Valuation Comparison_MAL US$ COM" xfId="2278" xr:uid="{00000000-0005-0000-0000-0000BD000000}"/>
    <cellStyle name="_Comma_KICT Valuation Comparison_MAL US$ TAX" xfId="2279" xr:uid="{00000000-0005-0000-0000-0000BE000000}"/>
    <cellStyle name="_Comma_KICT Valuation Comparison_Mgt Fee Variable YTD Des2009" xfId="2280" xr:uid="{00000000-0005-0000-0000-0000BF000000}"/>
    <cellStyle name="_Comma_KICT Valuation Comparison_TB P31" xfId="2281" xr:uid="{00000000-0005-0000-0000-0000C0000000}"/>
    <cellStyle name="_Comma_MAL" xfId="2282" xr:uid="{00000000-0005-0000-0000-0000C1000000}"/>
    <cellStyle name="_Comma_MAL US$ COM" xfId="2283" xr:uid="{00000000-0005-0000-0000-0000C2000000}"/>
    <cellStyle name="_Comma_MAL US$ TAX" xfId="2284" xr:uid="{00000000-0005-0000-0000-0000C3000000}"/>
    <cellStyle name="_Comma_Mgt Fee Variable YTD Des2009" xfId="2285" xr:uid="{00000000-0005-0000-0000-0000C4000000}"/>
    <cellStyle name="_Comma_TB P31" xfId="2286" xr:uid="{00000000-0005-0000-0000-0000C5000000}"/>
    <cellStyle name="_Currency" xfId="2287" xr:uid="{00000000-0005-0000-0000-0000C6000000}"/>
    <cellStyle name="_Currency_0506_KMA+MAL Fixed Assets Register" xfId="2288" xr:uid="{00000000-0005-0000-0000-0000C7000000}"/>
    <cellStyle name="_Currency_0806_KMA+MAL Fixed Assets Register" xfId="2289" xr:uid="{00000000-0005-0000-0000-0000C8000000}"/>
    <cellStyle name="_Currency_1205_KMA_MPS" xfId="2290" xr:uid="{00000000-0005-0000-0000-0000C9000000}"/>
    <cellStyle name="_Currency_1205_KMA_MPS 2" xfId="17784" xr:uid="{00000000-0005-0000-0000-0000CA000000}"/>
    <cellStyle name="_Currency_3QR_MAL_2007_v031007" xfId="2291" xr:uid="{00000000-0005-0000-0000-0000CB000000}"/>
    <cellStyle name="_Currency_3QR_MAL_2007_v031007 2" xfId="17785" xr:uid="{00000000-0005-0000-0000-0000CC000000}"/>
    <cellStyle name="_Currency_3QR_MAL_only_2006_v210906" xfId="2292" xr:uid="{00000000-0005-0000-0000-0000CD000000}"/>
    <cellStyle name="_Currency_3QR_MAL_only_2006_v210906 2" xfId="17786" xr:uid="{00000000-0005-0000-0000-0000CE000000}"/>
    <cellStyle name="_Currency_KICT Valuation Comparison" xfId="2293" xr:uid="{00000000-0005-0000-0000-0000CF000000}"/>
    <cellStyle name="_Currency_KICT Valuation Comparison_0506_KMA+MAL Fixed Assets Register" xfId="2294" xr:uid="{00000000-0005-0000-0000-0000D0000000}"/>
    <cellStyle name="_Currency_KICT Valuation Comparison_0806_KMA+MAL Fixed Assets Register" xfId="2295" xr:uid="{00000000-0005-0000-0000-0000D1000000}"/>
    <cellStyle name="_Currency_KICT Valuation Comparison_1205_KMA_MPS" xfId="2296" xr:uid="{00000000-0005-0000-0000-0000D2000000}"/>
    <cellStyle name="_Currency_KICT Valuation Comparison_3QR_MAL_2007_v031007" xfId="2297" xr:uid="{00000000-0005-0000-0000-0000D3000000}"/>
    <cellStyle name="_Currency_KICT Valuation Comparison_3QR_MAL_only_2006_v210906" xfId="2298" xr:uid="{00000000-0005-0000-0000-0000D4000000}"/>
    <cellStyle name="_Currency_KICT Valuation Comparison_MAL" xfId="2299" xr:uid="{00000000-0005-0000-0000-0000D5000000}"/>
    <cellStyle name="_Currency_KICT Valuation Comparison_MAL US$ COM" xfId="2300" xr:uid="{00000000-0005-0000-0000-0000D6000000}"/>
    <cellStyle name="_Currency_KICT Valuation Comparison_MAL US$ TAX" xfId="2301" xr:uid="{00000000-0005-0000-0000-0000D7000000}"/>
    <cellStyle name="_Currency_KICT Valuation Comparison_Mgt Fee Variable YTD Des2009" xfId="2302" xr:uid="{00000000-0005-0000-0000-0000D8000000}"/>
    <cellStyle name="_Currency_KICT Valuation Comparison_TB P31" xfId="2303" xr:uid="{00000000-0005-0000-0000-0000D9000000}"/>
    <cellStyle name="_Currency_MAL" xfId="2304" xr:uid="{00000000-0005-0000-0000-0000DA000000}"/>
    <cellStyle name="_Currency_MAL 2" xfId="17787" xr:uid="{00000000-0005-0000-0000-0000DB000000}"/>
    <cellStyle name="_Currency_MAL US$ COM" xfId="2305" xr:uid="{00000000-0005-0000-0000-0000DC000000}"/>
    <cellStyle name="_Currency_MAL US$ TAX" xfId="2306" xr:uid="{00000000-0005-0000-0000-0000DD000000}"/>
    <cellStyle name="_Currency_Mgt Fee Variable YTD Des2009" xfId="2307" xr:uid="{00000000-0005-0000-0000-0000DE000000}"/>
    <cellStyle name="_Currency_Mgt Fee Variable YTD Des2009 2" xfId="17788" xr:uid="{00000000-0005-0000-0000-0000DF000000}"/>
    <cellStyle name="_Currency_Oasis Financial Model_DAW1" xfId="2308" xr:uid="{00000000-0005-0000-0000-0000E0000000}"/>
    <cellStyle name="_Currency_Oasis Financial Model_DAW1_0506_KMA+MAL Fixed Assets Register" xfId="2309" xr:uid="{00000000-0005-0000-0000-0000E1000000}"/>
    <cellStyle name="_Currency_Oasis Financial Model_DAW1_0806_KMA+MAL Fixed Assets Register" xfId="2310" xr:uid="{00000000-0005-0000-0000-0000E2000000}"/>
    <cellStyle name="_Currency_Oasis Financial Model_DAW1_1205_KMA_MPS" xfId="2311" xr:uid="{00000000-0005-0000-0000-0000E3000000}"/>
    <cellStyle name="_Currency_Oasis Financial Model_DAW1_1205_KMA_MPS 2" xfId="17789" xr:uid="{00000000-0005-0000-0000-0000E4000000}"/>
    <cellStyle name="_Currency_Oasis Financial Model_DAW1_3QR_MAL_2007_v031007" xfId="2312" xr:uid="{00000000-0005-0000-0000-0000E5000000}"/>
    <cellStyle name="_Currency_Oasis Financial Model_DAW1_3QR_MAL_2007_v031007 2" xfId="17790" xr:uid="{00000000-0005-0000-0000-0000E6000000}"/>
    <cellStyle name="_Currency_Oasis Financial Model_DAW1_3QR_MAL_only_2006_v210906" xfId="2313" xr:uid="{00000000-0005-0000-0000-0000E7000000}"/>
    <cellStyle name="_Currency_Oasis Financial Model_DAW1_3QR_MAL_only_2006_v210906 2" xfId="17791" xr:uid="{00000000-0005-0000-0000-0000E8000000}"/>
    <cellStyle name="_Currency_Oasis Financial Model_DAW1_MAL" xfId="2314" xr:uid="{00000000-0005-0000-0000-0000E9000000}"/>
    <cellStyle name="_Currency_Oasis Financial Model_DAW1_MAL 2" xfId="17792" xr:uid="{00000000-0005-0000-0000-0000EA000000}"/>
    <cellStyle name="_Currency_Oasis Financial Model_DAW1_MAL US$ COM" xfId="2315" xr:uid="{00000000-0005-0000-0000-0000EB000000}"/>
    <cellStyle name="_Currency_Oasis Financial Model_DAW1_MAL US$ TAX" xfId="2316" xr:uid="{00000000-0005-0000-0000-0000EC000000}"/>
    <cellStyle name="_Currency_Oasis Financial Model_DAW1_Mgt Fee Variable YTD Des2009" xfId="2317" xr:uid="{00000000-0005-0000-0000-0000ED000000}"/>
    <cellStyle name="_Currency_Oasis Financial Model_DAW1_Mgt Fee Variable YTD Des2009 2" xfId="17793" xr:uid="{00000000-0005-0000-0000-0000EE000000}"/>
    <cellStyle name="_Currency_Oasis Financial Model_DAW1_TB P31" xfId="2318" xr:uid="{00000000-0005-0000-0000-0000EF000000}"/>
    <cellStyle name="_Currency_Oasis Financial Model_DAW1_TB P31 2" xfId="17794" xr:uid="{00000000-0005-0000-0000-0000F0000000}"/>
    <cellStyle name="_Currency_TB P31" xfId="2319" xr:uid="{00000000-0005-0000-0000-0000F1000000}"/>
    <cellStyle name="_Currency_TB P31 2" xfId="17795" xr:uid="{00000000-0005-0000-0000-0000F2000000}"/>
    <cellStyle name="_CurrencySpace" xfId="2320" xr:uid="{00000000-0005-0000-0000-0000F3000000}"/>
    <cellStyle name="_CurrencySpace_0506_KMA+MAL Fixed Assets Register" xfId="2321" xr:uid="{00000000-0005-0000-0000-0000F4000000}"/>
    <cellStyle name="_CurrencySpace_0806_KMA+MAL Fixed Assets Register" xfId="2322" xr:uid="{00000000-0005-0000-0000-0000F5000000}"/>
    <cellStyle name="_CurrencySpace_1205_KMA_MPS" xfId="2323" xr:uid="{00000000-0005-0000-0000-0000F6000000}"/>
    <cellStyle name="_CurrencySpace_3QR_MAL_2007_v031007" xfId="2324" xr:uid="{00000000-0005-0000-0000-0000F7000000}"/>
    <cellStyle name="_CurrencySpace_3QR_MAL_only_2006_v210906" xfId="2325" xr:uid="{00000000-0005-0000-0000-0000F8000000}"/>
    <cellStyle name="_CurrencySpace_KICT Valuation Comparison" xfId="2326" xr:uid="{00000000-0005-0000-0000-0000F9000000}"/>
    <cellStyle name="_CurrencySpace_KICT Valuation Comparison_0506_KMA+MAL Fixed Assets Register" xfId="2327" xr:uid="{00000000-0005-0000-0000-0000FA000000}"/>
    <cellStyle name="_CurrencySpace_KICT Valuation Comparison_0806_KMA+MAL Fixed Assets Register" xfId="2328" xr:uid="{00000000-0005-0000-0000-0000FB000000}"/>
    <cellStyle name="_CurrencySpace_KICT Valuation Comparison_1205_KMA_MPS" xfId="2329" xr:uid="{00000000-0005-0000-0000-0000FC000000}"/>
    <cellStyle name="_CurrencySpace_KICT Valuation Comparison_3QR_MAL_2007_v031007" xfId="2330" xr:uid="{00000000-0005-0000-0000-0000FD000000}"/>
    <cellStyle name="_CurrencySpace_KICT Valuation Comparison_3QR_MAL_only_2006_v210906" xfId="2331" xr:uid="{00000000-0005-0000-0000-0000FE000000}"/>
    <cellStyle name="_CurrencySpace_KICT Valuation Comparison_MAL" xfId="2332" xr:uid="{00000000-0005-0000-0000-0000FF000000}"/>
    <cellStyle name="_CurrencySpace_KICT Valuation Comparison_MAL US$ COM" xfId="2333" xr:uid="{00000000-0005-0000-0000-000000010000}"/>
    <cellStyle name="_CurrencySpace_KICT Valuation Comparison_MAL US$ TAX" xfId="2334" xr:uid="{00000000-0005-0000-0000-000001010000}"/>
    <cellStyle name="_CurrencySpace_KICT Valuation Comparison_Mgt Fee Variable YTD Des2009" xfId="2335" xr:uid="{00000000-0005-0000-0000-000002010000}"/>
    <cellStyle name="_CurrencySpace_KICT Valuation Comparison_TB P31" xfId="2336" xr:uid="{00000000-0005-0000-0000-000003010000}"/>
    <cellStyle name="_CurrencySpace_MAL" xfId="2337" xr:uid="{00000000-0005-0000-0000-000004010000}"/>
    <cellStyle name="_CurrencySpace_MAL US$ COM" xfId="2338" xr:uid="{00000000-0005-0000-0000-000005010000}"/>
    <cellStyle name="_CurrencySpace_MAL US$ TAX" xfId="2339" xr:uid="{00000000-0005-0000-0000-000006010000}"/>
    <cellStyle name="_CurrencySpace_Mgt Fee Variable YTD Des2009" xfId="2340" xr:uid="{00000000-0005-0000-0000-000007010000}"/>
    <cellStyle name="_CurrencySpace_TB P31" xfId="2341" xr:uid="{00000000-0005-0000-0000-000008010000}"/>
    <cellStyle name="_Deffered Exp. Schedule SM  Exp07" xfId="2342" xr:uid="{00000000-0005-0000-0000-000009010000}"/>
    <cellStyle name="_Deffered Exp. Schedule SM  Exp07_FS Dec08 External final ok" xfId="2343" xr:uid="{00000000-0005-0000-0000-00000A010000}"/>
    <cellStyle name="_Do Bali - Des 2006" xfId="2344" xr:uid="{00000000-0005-0000-0000-00000B010000}"/>
    <cellStyle name="_DO Bali Nop 06" xfId="2345" xr:uid="{00000000-0005-0000-0000-00000C010000}"/>
    <cellStyle name="_Euro" xfId="2346" xr:uid="{00000000-0005-0000-0000-00000D010000}"/>
    <cellStyle name="_Euro_0506_KMA+MAL Fixed Assets Register" xfId="2347" xr:uid="{00000000-0005-0000-0000-00000E010000}"/>
    <cellStyle name="_Euro_0806_KMA+MAL Fixed Assets Register" xfId="2348" xr:uid="{00000000-0005-0000-0000-00000F010000}"/>
    <cellStyle name="_Euro_1205_KMA_MPS" xfId="2349" xr:uid="{00000000-0005-0000-0000-000010010000}"/>
    <cellStyle name="_Euro_3QR_MAL_2007_v031007" xfId="2350" xr:uid="{00000000-0005-0000-0000-000011010000}"/>
    <cellStyle name="_Euro_3QR_MAL_only_2006_v210906" xfId="2351" xr:uid="{00000000-0005-0000-0000-000012010000}"/>
    <cellStyle name="_Euro_MAL" xfId="2352" xr:uid="{00000000-0005-0000-0000-000013010000}"/>
    <cellStyle name="_Euro_MAL US$ COM" xfId="2353" xr:uid="{00000000-0005-0000-0000-000014010000}"/>
    <cellStyle name="_Euro_MAL US$ TAX" xfId="2354" xr:uid="{00000000-0005-0000-0000-000015010000}"/>
    <cellStyle name="_Euro_Mgt Fee Variable YTD Des2009" xfId="2355" xr:uid="{00000000-0005-0000-0000-000016010000}"/>
    <cellStyle name="_Euro_TB P31" xfId="2356" xr:uid="{00000000-0005-0000-0000-000017010000}"/>
    <cellStyle name="_Expense Accrual Report" xfId="2357" xr:uid="{00000000-0005-0000-0000-000018010000}"/>
    <cellStyle name="_Expense Accrual Report Des07" xfId="2358" xr:uid="{00000000-0005-0000-0000-000019010000}"/>
    <cellStyle name="_Expense Accrual Report Des07_FS Dec08 External final ok" xfId="2359" xr:uid="{00000000-0005-0000-0000-00001A010000}"/>
    <cellStyle name="_Expense Accrual Report Jan 08" xfId="2360" xr:uid="{00000000-0005-0000-0000-00001B010000}"/>
    <cellStyle name="_Expense Accrual Report Jan 08_FS Dec08 External final ok" xfId="2361" xr:uid="{00000000-0005-0000-0000-00001C010000}"/>
    <cellStyle name="_Expense Accrual Report_FS Dec08 External final ok" xfId="2362" xr:uid="{00000000-0005-0000-0000-00001D010000}"/>
    <cellStyle name="_FORMAT VERSI AKTFEB06" xfId="2363" xr:uid="{00000000-0005-0000-0000-00001E010000}"/>
    <cellStyle name="_FORMAT VERSI AKUNTANSI.des 2006" xfId="2364" xr:uid="{00000000-0005-0000-0000-00001F010000}"/>
    <cellStyle name="_FS Mar08 External" xfId="2365" xr:uid="{00000000-0005-0000-0000-000020010000}"/>
    <cellStyle name="_G&amp;A Expenses" xfId="2366" xr:uid="{00000000-0005-0000-0000-000021010000}"/>
    <cellStyle name="_G&amp;A Expenses_FS Dec08 External final ok" xfId="2367" xr:uid="{00000000-0005-0000-0000-000022010000}"/>
    <cellStyle name="_G&amp;A Expenses_Worksheet_STI 08 Final 27 Maret20008" xfId="2368" xr:uid="{00000000-0005-0000-0000-000023010000}"/>
    <cellStyle name="_Heading" xfId="2369" xr:uid="{00000000-0005-0000-0000-000024010000}"/>
    <cellStyle name="_Heading_0506_KMA+MAL Fixed Assets Register" xfId="2370" xr:uid="{00000000-0005-0000-0000-000025010000}"/>
    <cellStyle name="_Heading_0806_KMA+MAL Fixed Assets Register" xfId="2371" xr:uid="{00000000-0005-0000-0000-000026010000}"/>
    <cellStyle name="_Heading_1205_KMA_MPS" xfId="2372" xr:uid="{00000000-0005-0000-0000-000027010000}"/>
    <cellStyle name="_Heading_3QR_MAL_2007_v031007" xfId="2373" xr:uid="{00000000-0005-0000-0000-000028010000}"/>
    <cellStyle name="_Heading_3QR_MAL_only_2006_v210906" xfId="2374" xr:uid="{00000000-0005-0000-0000-000029010000}"/>
    <cellStyle name="_Heading_MAL" xfId="2375" xr:uid="{00000000-0005-0000-0000-00002A010000}"/>
    <cellStyle name="_Heading_MAL US$ COM" xfId="2376" xr:uid="{00000000-0005-0000-0000-00002B010000}"/>
    <cellStyle name="_Heading_MAL US$ TAX" xfId="2377" xr:uid="{00000000-0005-0000-0000-00002C010000}"/>
    <cellStyle name="_Heading_Mgt Fee Variable YTD Des2009" xfId="2378" xr:uid="{00000000-0005-0000-0000-00002D010000}"/>
    <cellStyle name="_Heading_TB P31" xfId="2379" xr:uid="{00000000-0005-0000-0000-00002E010000}"/>
    <cellStyle name="_Highlight" xfId="2380" xr:uid="{00000000-0005-0000-0000-00002F010000}"/>
    <cellStyle name="_Highlight_0506_KMA+MAL Fixed Assets Register" xfId="2381" xr:uid="{00000000-0005-0000-0000-000030010000}"/>
    <cellStyle name="_Highlight_0806_KMA+MAL Fixed Assets Register" xfId="2382" xr:uid="{00000000-0005-0000-0000-000031010000}"/>
    <cellStyle name="_Highlight_1205_KMA_MPS" xfId="2383" xr:uid="{00000000-0005-0000-0000-000032010000}"/>
    <cellStyle name="_Highlight_3QR_MAL_2007_v031007" xfId="2384" xr:uid="{00000000-0005-0000-0000-000033010000}"/>
    <cellStyle name="_Highlight_3QR_MAL_only_2006_v210906" xfId="2385" xr:uid="{00000000-0005-0000-0000-000034010000}"/>
    <cellStyle name="_Highlight_MAL" xfId="2386" xr:uid="{00000000-0005-0000-0000-000035010000}"/>
    <cellStyle name="_Highlight_MAL US$ COM" xfId="2387" xr:uid="{00000000-0005-0000-0000-000036010000}"/>
    <cellStyle name="_Highlight_MAL US$ TAX" xfId="2388" xr:uid="{00000000-0005-0000-0000-000037010000}"/>
    <cellStyle name="_Highlight_Mgt Fee Variable YTD Des2009" xfId="2389" xr:uid="{00000000-0005-0000-0000-000038010000}"/>
    <cellStyle name="_Highlight_TB P31" xfId="2390" xr:uid="{00000000-0005-0000-0000-000039010000}"/>
    <cellStyle name="_JAN" xfId="2391" xr:uid="{00000000-0005-0000-0000-00003A010000}"/>
    <cellStyle name="_JAN_April 2007" xfId="2392" xr:uid="{00000000-0005-0000-0000-00003B010000}"/>
    <cellStyle name="_JAN_Kalselteng - Juni 2007" xfId="2393" xr:uid="{00000000-0005-0000-0000-00003C010000}"/>
    <cellStyle name="_JAN_KPP Kalselteng - Agustus 2007" xfId="2394" xr:uid="{00000000-0005-0000-0000-00003D010000}"/>
    <cellStyle name="_JAN_KPP Kalselteng - Juli 2007" xfId="2395" xr:uid="{00000000-0005-0000-0000-00003E010000}"/>
    <cellStyle name="_JAN_KPP Kalselteng - Mei 2007" xfId="2396" xr:uid="{00000000-0005-0000-0000-00003F010000}"/>
    <cellStyle name="_JAN_KPP Kalselteng - Oktober 2007" xfId="2397" xr:uid="{00000000-0005-0000-0000-000040010000}"/>
    <cellStyle name="_JAN_KPP Kalselteng - September 2007" xfId="2398" xr:uid="{00000000-0005-0000-0000-000041010000}"/>
    <cellStyle name="_JATENG  - PEBRUARI 2007" xfId="2399" xr:uid="{00000000-0005-0000-0000-000042010000}"/>
    <cellStyle name="_Jateng - April 2006" xfId="2400" xr:uid="{00000000-0005-0000-0000-000043010000}"/>
    <cellStyle name="_Jateng - Desember 2006" xfId="2401" xr:uid="{00000000-0005-0000-0000-000044010000}"/>
    <cellStyle name="_JATENG - MARET 2007" xfId="2402" xr:uid="{00000000-0005-0000-0000-000045010000}"/>
    <cellStyle name="_Jateng - November 2006" xfId="2403" xr:uid="{00000000-0005-0000-0000-000046010000}"/>
    <cellStyle name="_jateng-meiR1" xfId="2404" xr:uid="{00000000-0005-0000-0000-000047010000}"/>
    <cellStyle name="_JATIM - JUNI 2006" xfId="2405" xr:uid="{00000000-0005-0000-0000-000048010000}"/>
    <cellStyle name="_JATIM - MARET 2006" xfId="2406" xr:uid="{00000000-0005-0000-0000-000049010000}"/>
    <cellStyle name="_JATIM -JULI  2006" xfId="2407" xr:uid="{00000000-0005-0000-0000-00004A010000}"/>
    <cellStyle name="_jatim-agustus" xfId="2408" xr:uid="{00000000-0005-0000-0000-00004B010000}"/>
    <cellStyle name="_jatim-april" xfId="2409" xr:uid="{00000000-0005-0000-0000-00004C010000}"/>
    <cellStyle name="_JATIM-DESEMBER" xfId="2410" xr:uid="{00000000-0005-0000-0000-00004D010000}"/>
    <cellStyle name="_JATIM-FEB07" xfId="2411" xr:uid="{00000000-0005-0000-0000-00004E010000}"/>
    <cellStyle name="_JATIM-JAN07" xfId="2412" xr:uid="{00000000-0005-0000-0000-00004F010000}"/>
    <cellStyle name="_JATIM-MARET 2006-prill" xfId="2413" xr:uid="{00000000-0005-0000-0000-000050010000}"/>
    <cellStyle name="_JATIM-MEI" xfId="2414" xr:uid="{00000000-0005-0000-0000-000051010000}"/>
    <cellStyle name="_JATIM-NOV" xfId="2415" xr:uid="{00000000-0005-0000-0000-000052010000}"/>
    <cellStyle name="_Juli  2006" xfId="2416" xr:uid="{00000000-0005-0000-0000-000053010000}"/>
    <cellStyle name="_Juli 2007" xfId="2417" xr:uid="{00000000-0005-0000-0000-000054010000}"/>
    <cellStyle name="_Juni 2007" xfId="2418" xr:uid="{00000000-0005-0000-0000-000055010000}"/>
    <cellStyle name="_Kalselteng - Desember 2006" xfId="2419" xr:uid="{00000000-0005-0000-0000-000056010000}"/>
    <cellStyle name="_Kalselteng - Juli 2006" xfId="2420" xr:uid="{00000000-0005-0000-0000-000057010000}"/>
    <cellStyle name="_Kalselteng - Oktober 2006" xfId="2421" xr:uid="{00000000-0005-0000-0000-000058010000}"/>
    <cellStyle name="_Kalselteng - September 2006" xfId="2422" xr:uid="{00000000-0005-0000-0000-000059010000}"/>
    <cellStyle name="_Koreksi Fiskal 2006" xfId="2423" xr:uid="{00000000-0005-0000-0000-00005A010000}"/>
    <cellStyle name="_KPP - 04 PAPUA" xfId="2424" xr:uid="{00000000-0005-0000-0000-00005B010000}"/>
    <cellStyle name="_KPP - AGT NTT" xfId="2425" xr:uid="{00000000-0005-0000-0000-00005C010000}"/>
    <cellStyle name="_KPP - AGT PAPUA" xfId="2426" xr:uid="{00000000-0005-0000-0000-00005D010000}"/>
    <cellStyle name="_KPP - AGUSTUS MALUKU" xfId="2427" xr:uid="{00000000-0005-0000-0000-00005E010000}"/>
    <cellStyle name="_KPP - APRIL PAPUA" xfId="2428" xr:uid="{00000000-0005-0000-0000-00005F010000}"/>
    <cellStyle name="_KPP - JULI MALUKU" xfId="2429" xr:uid="{00000000-0005-0000-0000-000060010000}"/>
    <cellStyle name="_KPP - Juli NTB" xfId="2430" xr:uid="{00000000-0005-0000-0000-000061010000}"/>
    <cellStyle name="_KPP - JULI PAPUA" xfId="2431" xr:uid="{00000000-0005-0000-0000-000062010000}"/>
    <cellStyle name="_KPP - MAR NTT" xfId="2432" xr:uid="{00000000-0005-0000-0000-000063010000}"/>
    <cellStyle name="_KPP - OKT MALUKU" xfId="2433" xr:uid="{00000000-0005-0000-0000-000064010000}"/>
    <cellStyle name="_KPP - OKT NTT" xfId="2434" xr:uid="{00000000-0005-0000-0000-000065010000}"/>
    <cellStyle name="_KPP - OKT PAPUA" xfId="2435" xr:uid="{00000000-0005-0000-0000-000066010000}"/>
    <cellStyle name="_KPP - SEPT NTT" xfId="2436" xr:uid="{00000000-0005-0000-0000-000067010000}"/>
    <cellStyle name="_KPP - SEPT PAPUA" xfId="2437" xr:uid="{00000000-0005-0000-0000-000068010000}"/>
    <cellStyle name="_KPP AGT - BALI" xfId="2438" xr:uid="{00000000-0005-0000-0000-000069010000}"/>
    <cellStyle name="_KPP BALI" xfId="2439" xr:uid="{00000000-0005-0000-0000-00006A010000}"/>
    <cellStyle name="_KPP BALI - AgusT2007" xfId="2440" xr:uid="{00000000-0005-0000-0000-00006B010000}"/>
    <cellStyle name="_KPP BALI - Apr2007" xfId="2441" xr:uid="{00000000-0005-0000-0000-00006C010000}"/>
    <cellStyle name="_KPP BALI - JaN2007" xfId="2442" xr:uid="{00000000-0005-0000-0000-00006D010000}"/>
    <cellStyle name="_KPP BALI - JuL2007" xfId="2443" xr:uid="{00000000-0005-0000-0000-00006E010000}"/>
    <cellStyle name="_KPP BALI - Juni2007" xfId="2444" xr:uid="{00000000-0005-0000-0000-00006F010000}"/>
    <cellStyle name="_KPP BALI - Mar2007" xfId="2445" xr:uid="{00000000-0005-0000-0000-000070010000}"/>
    <cellStyle name="_KPP BALI - Mei2007" xfId="2446" xr:uid="{00000000-0005-0000-0000-000071010000}"/>
    <cellStyle name="_KPP BALI - Okt2007" xfId="2447" xr:uid="{00000000-0005-0000-0000-000072010000}"/>
    <cellStyle name="_KPP BALI - SepT2007" xfId="2448" xr:uid="{00000000-0005-0000-0000-000073010000}"/>
    <cellStyle name="_KPP JULI - BALI" xfId="2449" xr:uid="{00000000-0005-0000-0000-000074010000}"/>
    <cellStyle name="_KPP- JULI NTT" xfId="2450" xr:uid="{00000000-0005-0000-0000-000075010000}"/>
    <cellStyle name="_KPP KALSELTENG" xfId="2451" xr:uid="{00000000-0005-0000-0000-000076010000}"/>
    <cellStyle name="_KPP Kalselteng - April 2007" xfId="2452" xr:uid="{00000000-0005-0000-0000-000077010000}"/>
    <cellStyle name="_KPP Kalselteng - Januari 2007" xfId="2453" xr:uid="{00000000-0005-0000-0000-000078010000}"/>
    <cellStyle name="_KPP Kalselteng - Maret 2007" xfId="2454" xr:uid="{00000000-0005-0000-0000-000079010000}"/>
    <cellStyle name="_KPP KALTIM" xfId="2455" xr:uid="{00000000-0005-0000-0000-00007A010000}"/>
    <cellStyle name="_KPP MALUKU" xfId="2456" xr:uid="{00000000-0005-0000-0000-00007B010000}"/>
    <cellStyle name="_KPP MALUKU - AgusT2007" xfId="2457" xr:uid="{00000000-0005-0000-0000-00007C010000}"/>
    <cellStyle name="_KPP MALUKU - Apr2007" xfId="2458" xr:uid="{00000000-0005-0000-0000-00007D010000}"/>
    <cellStyle name="_KPP MALUKU - JaN2007" xfId="2459" xr:uid="{00000000-0005-0000-0000-00007E010000}"/>
    <cellStyle name="_KPP MALUKU - JuL2007" xfId="2460" xr:uid="{00000000-0005-0000-0000-00007F010000}"/>
    <cellStyle name="_KPP MALUKU - Jun2007" xfId="2461" xr:uid="{00000000-0005-0000-0000-000080010000}"/>
    <cellStyle name="_KPP MALUKU - Mar2007" xfId="2462" xr:uid="{00000000-0005-0000-0000-000081010000}"/>
    <cellStyle name="_KPP MALUKU - Mei2007" xfId="2463" xr:uid="{00000000-0005-0000-0000-000082010000}"/>
    <cellStyle name="_KPP MALUKU - Okt2007" xfId="2464" xr:uid="{00000000-0005-0000-0000-000083010000}"/>
    <cellStyle name="_KPP MALUKU - SepT2007" xfId="2465" xr:uid="{00000000-0005-0000-0000-000084010000}"/>
    <cellStyle name="_KPP MAR - BALI" xfId="2466" xr:uid="{00000000-0005-0000-0000-000085010000}"/>
    <cellStyle name="_KPP NTB" xfId="2467" xr:uid="{00000000-0005-0000-0000-000086010000}"/>
    <cellStyle name="_KPP NTB - AgusT2007" xfId="2468" xr:uid="{00000000-0005-0000-0000-000087010000}"/>
    <cellStyle name="_KPP NTB - Apr2007" xfId="2469" xr:uid="{00000000-0005-0000-0000-000088010000}"/>
    <cellStyle name="_KPP NTB - JaN2007" xfId="2470" xr:uid="{00000000-0005-0000-0000-000089010000}"/>
    <cellStyle name="_KPP NTB - JuL2007" xfId="2471" xr:uid="{00000000-0005-0000-0000-00008A010000}"/>
    <cellStyle name="_KPP NTB - Jun2007" xfId="2472" xr:uid="{00000000-0005-0000-0000-00008B010000}"/>
    <cellStyle name="_KPP NTB - Mar2007" xfId="2473" xr:uid="{00000000-0005-0000-0000-00008C010000}"/>
    <cellStyle name="_KPP NTB - Mei2007" xfId="2474" xr:uid="{00000000-0005-0000-0000-00008D010000}"/>
    <cellStyle name="_KPP NTB - Okt2007" xfId="2475" xr:uid="{00000000-0005-0000-0000-00008E010000}"/>
    <cellStyle name="_KPP NTB - SepT2007" xfId="2476" xr:uid="{00000000-0005-0000-0000-00008F010000}"/>
    <cellStyle name="_KPP NTT - AgusT2007" xfId="2477" xr:uid="{00000000-0005-0000-0000-000090010000}"/>
    <cellStyle name="_KPP NTT - Apr2007" xfId="2478" xr:uid="{00000000-0005-0000-0000-000091010000}"/>
    <cellStyle name="_KPP NTT - JaN2007" xfId="2479" xr:uid="{00000000-0005-0000-0000-000092010000}"/>
    <cellStyle name="_KPP NTT - JuL2007" xfId="2480" xr:uid="{00000000-0005-0000-0000-000093010000}"/>
    <cellStyle name="_KPP NTT - Jun2007" xfId="2481" xr:uid="{00000000-0005-0000-0000-000094010000}"/>
    <cellStyle name="_KPP NTT - Mar2007" xfId="2482" xr:uid="{00000000-0005-0000-0000-000095010000}"/>
    <cellStyle name="_KPP NTT - Mei2007" xfId="2483" xr:uid="{00000000-0005-0000-0000-000096010000}"/>
    <cellStyle name="_KPP NTT - Okt2007" xfId="2484" xr:uid="{00000000-0005-0000-0000-000097010000}"/>
    <cellStyle name="_KPP NTT - SepT2007" xfId="2485" xr:uid="{00000000-0005-0000-0000-000098010000}"/>
    <cellStyle name="_KPP OKT - BALI" xfId="2486" xr:uid="{00000000-0005-0000-0000-000099010000}"/>
    <cellStyle name="_KPP PAPUA - AgusT2007" xfId="2487" xr:uid="{00000000-0005-0000-0000-00009A010000}"/>
    <cellStyle name="_KPP PAPUA - Apr2007" xfId="2488" xr:uid="{00000000-0005-0000-0000-00009B010000}"/>
    <cellStyle name="_KPP PAPUA - JaN2007" xfId="2489" xr:uid="{00000000-0005-0000-0000-00009C010000}"/>
    <cellStyle name="_KPP PAPUA - JuL2007" xfId="2490" xr:uid="{00000000-0005-0000-0000-00009D010000}"/>
    <cellStyle name="_KPP PAPUA - Jun2007" xfId="2491" xr:uid="{00000000-0005-0000-0000-00009E010000}"/>
    <cellStyle name="_KPP PAPUA - Mar2007" xfId="2492" xr:uid="{00000000-0005-0000-0000-00009F010000}"/>
    <cellStyle name="_KPP PAPUA - Mei2007" xfId="2493" xr:uid="{00000000-0005-0000-0000-0000A0010000}"/>
    <cellStyle name="_KPP PAPUA - Okt2007" xfId="2494" xr:uid="{00000000-0005-0000-0000-0000A1010000}"/>
    <cellStyle name="_KPP PAPUA - SepT2007" xfId="2495" xr:uid="{00000000-0005-0000-0000-0000A2010000}"/>
    <cellStyle name="_KPP PEB - BALI" xfId="2496" xr:uid="{00000000-0005-0000-0000-0000A3010000}"/>
    <cellStyle name="_KPP SEPT - BALI" xfId="2497" xr:uid="{00000000-0005-0000-0000-0000A4010000}"/>
    <cellStyle name="_KPP SEPT - MALUKU" xfId="2498" xr:uid="{00000000-0005-0000-0000-0000A5010000}"/>
    <cellStyle name="_KPP Sulsel - April 2007" xfId="2499" xr:uid="{00000000-0005-0000-0000-0000A6010000}"/>
    <cellStyle name="_KPP Sulsel - Juli 2007" xfId="2500" xr:uid="{00000000-0005-0000-0000-0000A7010000}"/>
    <cellStyle name="_KPP Sulsel - Maret 2007" xfId="2501" xr:uid="{00000000-0005-0000-0000-0000A8010000}"/>
    <cellStyle name="_KPP Sulsel - Pebruari 2007" xfId="2502" xr:uid="{00000000-0005-0000-0000-0000A9010000}"/>
    <cellStyle name="_KPP Sulsel - September 2007" xfId="2503" xr:uid="{00000000-0005-0000-0000-0000AA010000}"/>
    <cellStyle name="_L0101B" xfId="2504" xr:uid="{00000000-0005-0000-0000-0000AB010000}"/>
    <cellStyle name="_L0101B_1" xfId="2505" xr:uid="{00000000-0005-0000-0000-0000AC010000}"/>
    <cellStyle name="_L0101B_2" xfId="2506" xr:uid="{00000000-0005-0000-0000-0000AD010000}"/>
    <cellStyle name="_L0101B_3" xfId="2507" xr:uid="{00000000-0005-0000-0000-0000AE010000}"/>
    <cellStyle name="_L0101B_4" xfId="2508" xr:uid="{00000000-0005-0000-0000-0000AF010000}"/>
    <cellStyle name="_L0103B" xfId="2509" xr:uid="{00000000-0005-0000-0000-0000B0010000}"/>
    <cellStyle name="_L0103B_1" xfId="2510" xr:uid="{00000000-0005-0000-0000-0000B1010000}"/>
    <cellStyle name="_L0103B_2" xfId="2511" xr:uid="{00000000-0005-0000-0000-0000B2010000}"/>
    <cellStyle name="_L0103B_3" xfId="2512" xr:uid="{00000000-0005-0000-0000-0000B3010000}"/>
    <cellStyle name="_L0103B_4" xfId="2513" xr:uid="{00000000-0005-0000-0000-0000B4010000}"/>
    <cellStyle name="_L0107B" xfId="2514" xr:uid="{00000000-0005-0000-0000-0000B5010000}"/>
    <cellStyle name="_L0107B_1" xfId="2515" xr:uid="{00000000-0005-0000-0000-0000B6010000}"/>
    <cellStyle name="_L0107B_2" xfId="2516" xr:uid="{00000000-0005-0000-0000-0000B7010000}"/>
    <cellStyle name="_L0107B_3" xfId="2517" xr:uid="{00000000-0005-0000-0000-0000B8010000}"/>
    <cellStyle name="_L0107B_4" xfId="2518" xr:uid="{00000000-0005-0000-0000-0000B9010000}"/>
    <cellStyle name="_L0108B" xfId="2519" xr:uid="{00000000-0005-0000-0000-0000BA010000}"/>
    <cellStyle name="_L0108B_1" xfId="2520" xr:uid="{00000000-0005-0000-0000-0000BB010000}"/>
    <cellStyle name="_L0108B_2" xfId="2521" xr:uid="{00000000-0005-0000-0000-0000BC010000}"/>
    <cellStyle name="_L0108B_3" xfId="2522" xr:uid="{00000000-0005-0000-0000-0000BD010000}"/>
    <cellStyle name="_L0108B_4" xfId="2523" xr:uid="{00000000-0005-0000-0000-0000BE010000}"/>
    <cellStyle name="_L0109B" xfId="2524" xr:uid="{00000000-0005-0000-0000-0000BF010000}"/>
    <cellStyle name="_L0109B_1" xfId="2525" xr:uid="{00000000-0005-0000-0000-0000C0010000}"/>
    <cellStyle name="_L0109B_2" xfId="2526" xr:uid="{00000000-0005-0000-0000-0000C1010000}"/>
    <cellStyle name="_L0109B_3" xfId="2527" xr:uid="{00000000-0005-0000-0000-0000C2010000}"/>
    <cellStyle name="_L0109B_4" xfId="2528" xr:uid="{00000000-0005-0000-0000-0000C3010000}"/>
    <cellStyle name="_L0900" xfId="2529" xr:uid="{00000000-0005-0000-0000-0000C4010000}"/>
    <cellStyle name="_L0900_1" xfId="2530" xr:uid="{00000000-0005-0000-0000-0000C5010000}"/>
    <cellStyle name="_L0900_2" xfId="2531" xr:uid="{00000000-0005-0000-0000-0000C6010000}"/>
    <cellStyle name="_L0900_3" xfId="2532" xr:uid="{00000000-0005-0000-0000-0000C7010000}"/>
    <cellStyle name="_L0900_4" xfId="2533" xr:uid="{00000000-0005-0000-0000-0000C8010000}"/>
    <cellStyle name="_L0900A" xfId="2534" xr:uid="{00000000-0005-0000-0000-0000C9010000}"/>
    <cellStyle name="_L0900B" xfId="2535" xr:uid="{00000000-0005-0000-0000-0000CA010000}"/>
    <cellStyle name="_L0900B_1" xfId="2536" xr:uid="{00000000-0005-0000-0000-0000CB010000}"/>
    <cellStyle name="_L0900B_2" xfId="2537" xr:uid="{00000000-0005-0000-0000-0000CC010000}"/>
    <cellStyle name="_L0900B_3" xfId="2538" xr:uid="{00000000-0005-0000-0000-0000CD010000}"/>
    <cellStyle name="_L0900B_4" xfId="2539" xr:uid="{00000000-0005-0000-0000-0000CE010000}"/>
    <cellStyle name="_L0900B_5" xfId="2540" xr:uid="{00000000-0005-0000-0000-0000CF010000}"/>
    <cellStyle name="_L1000B" xfId="2541" xr:uid="{00000000-0005-0000-0000-0000D0010000}"/>
    <cellStyle name="_L1000B_1" xfId="2542" xr:uid="{00000000-0005-0000-0000-0000D1010000}"/>
    <cellStyle name="_L1000B_2" xfId="2543" xr:uid="{00000000-0005-0000-0000-0000D2010000}"/>
    <cellStyle name="_L1000B_3" xfId="2544" xr:uid="{00000000-0005-0000-0000-0000D3010000}"/>
    <cellStyle name="_L1000B_4" xfId="2545" xr:uid="{00000000-0005-0000-0000-0000D4010000}"/>
    <cellStyle name="_LAPORAN DESEMBER 2006" xfId="2546" xr:uid="{00000000-0005-0000-0000-0000D5010000}"/>
    <cellStyle name="_LT Liabilities Dec08" xfId="2547" xr:uid="{00000000-0005-0000-0000-0000D6010000}"/>
    <cellStyle name="_Makasar -  Agustus 2007" xfId="2548" xr:uid="{00000000-0005-0000-0000-0000D7010000}"/>
    <cellStyle name="_Makasar - Agustus 2006" xfId="2549" xr:uid="{00000000-0005-0000-0000-0000D8010000}"/>
    <cellStyle name="_Makasar - Juli 2006" xfId="2550" xr:uid="{00000000-0005-0000-0000-0000D9010000}"/>
    <cellStyle name="_Makasar - Juni 2007" xfId="2551" xr:uid="{00000000-0005-0000-0000-0000DA010000}"/>
    <cellStyle name="_Makasar - Oktober 2006" xfId="2552" xr:uid="{00000000-0005-0000-0000-0000DB010000}"/>
    <cellStyle name="_Makasar - Oktober 2007" xfId="2553" xr:uid="{00000000-0005-0000-0000-0000DC010000}"/>
    <cellStyle name="_Makasar - September 2006" xfId="2554" xr:uid="{00000000-0005-0000-0000-0000DD010000}"/>
    <cellStyle name="_Maret 2006" xfId="2555" xr:uid="{00000000-0005-0000-0000-0000DE010000}"/>
    <cellStyle name="_Maret 2007" xfId="2556" xr:uid="{00000000-0005-0000-0000-0000DF010000}"/>
    <cellStyle name="_Mei 2007" xfId="2557" xr:uid="{00000000-0005-0000-0000-0000E0010000}"/>
    <cellStyle name="_mosr(1).bo.xls Chart 2" xfId="2558" xr:uid="{00000000-0005-0000-0000-0000E1010000}"/>
    <cellStyle name="_mosr(1).bo.xls Chart 2_FS Dec08 External final ok" xfId="2559" xr:uid="{00000000-0005-0000-0000-0000E2010000}"/>
    <cellStyle name="_mosr(1).bo.xls Chart 3" xfId="2560" xr:uid="{00000000-0005-0000-0000-0000E3010000}"/>
    <cellStyle name="_mosr(1).bo.xls Chart 3_FS Dec08 External final ok" xfId="2561" xr:uid="{00000000-0005-0000-0000-0000E4010000}"/>
    <cellStyle name="_mtnl.bo qrly.xls Chart 1" xfId="2562" xr:uid="{00000000-0005-0000-0000-0000E5010000}"/>
    <cellStyle name="_mtnl.bo qrly.xls Chart 1_FS Dec08 External final ok" xfId="2563" xr:uid="{00000000-0005-0000-0000-0000E6010000}"/>
    <cellStyle name="_Multiple" xfId="2564" xr:uid="{00000000-0005-0000-0000-0000E7010000}"/>
    <cellStyle name="_Multiple_0506_KMA+MAL Fixed Assets Register" xfId="2565" xr:uid="{00000000-0005-0000-0000-0000E8010000}"/>
    <cellStyle name="_Multiple_0806_KMA+MAL Fixed Assets Register" xfId="2566" xr:uid="{00000000-0005-0000-0000-0000E9010000}"/>
    <cellStyle name="_Multiple_1205_KMA_MPS" xfId="2567" xr:uid="{00000000-0005-0000-0000-0000EA010000}"/>
    <cellStyle name="_Multiple_1205_KMA_MPS 2" xfId="17796" xr:uid="{00000000-0005-0000-0000-0000EB010000}"/>
    <cellStyle name="_Multiple_3QR_MAL_2007_v031007" xfId="2568" xr:uid="{00000000-0005-0000-0000-0000EC010000}"/>
    <cellStyle name="_Multiple_3QR_MAL_2007_v031007 2" xfId="17797" xr:uid="{00000000-0005-0000-0000-0000ED010000}"/>
    <cellStyle name="_Multiple_3QR_MAL_only_2006_v210906" xfId="2569" xr:uid="{00000000-0005-0000-0000-0000EE010000}"/>
    <cellStyle name="_Multiple_3QR_MAL_only_2006_v210906 2" xfId="17798" xr:uid="{00000000-0005-0000-0000-0000EF010000}"/>
    <cellStyle name="_Multiple_KICT Valuation Comparison" xfId="2570" xr:uid="{00000000-0005-0000-0000-0000F0010000}"/>
    <cellStyle name="_Multiple_KICT Valuation Comparison_0506_KMA+MAL Fixed Assets Register" xfId="2571" xr:uid="{00000000-0005-0000-0000-0000F1010000}"/>
    <cellStyle name="_Multiple_KICT Valuation Comparison_0806_KMA+MAL Fixed Assets Register" xfId="2572" xr:uid="{00000000-0005-0000-0000-0000F2010000}"/>
    <cellStyle name="_Multiple_KICT Valuation Comparison_1205_KMA_MPS" xfId="2573" xr:uid="{00000000-0005-0000-0000-0000F3010000}"/>
    <cellStyle name="_Multiple_KICT Valuation Comparison_3QR_MAL_2007_v031007" xfId="2574" xr:uid="{00000000-0005-0000-0000-0000F4010000}"/>
    <cellStyle name="_Multiple_KICT Valuation Comparison_3QR_MAL_only_2006_v210906" xfId="2575" xr:uid="{00000000-0005-0000-0000-0000F5010000}"/>
    <cellStyle name="_Multiple_KICT Valuation Comparison_MAL" xfId="2576" xr:uid="{00000000-0005-0000-0000-0000F6010000}"/>
    <cellStyle name="_Multiple_KICT Valuation Comparison_MAL US$ COM" xfId="2577" xr:uid="{00000000-0005-0000-0000-0000F7010000}"/>
    <cellStyle name="_Multiple_KICT Valuation Comparison_MAL US$ TAX" xfId="2578" xr:uid="{00000000-0005-0000-0000-0000F8010000}"/>
    <cellStyle name="_Multiple_KICT Valuation Comparison_Mgt Fee Variable YTD Des2009" xfId="2579" xr:uid="{00000000-0005-0000-0000-0000F9010000}"/>
    <cellStyle name="_Multiple_KICT Valuation Comparison_TB P31" xfId="2580" xr:uid="{00000000-0005-0000-0000-0000FA010000}"/>
    <cellStyle name="_Multiple_MAL" xfId="2581" xr:uid="{00000000-0005-0000-0000-0000FB010000}"/>
    <cellStyle name="_Multiple_MAL 2" xfId="17799" xr:uid="{00000000-0005-0000-0000-0000FC010000}"/>
    <cellStyle name="_Multiple_MAL US$ COM" xfId="2582" xr:uid="{00000000-0005-0000-0000-0000FD010000}"/>
    <cellStyle name="_Multiple_MAL US$ TAX" xfId="2583" xr:uid="{00000000-0005-0000-0000-0000FE010000}"/>
    <cellStyle name="_Multiple_Mgt Fee Variable YTD Des2009" xfId="2584" xr:uid="{00000000-0005-0000-0000-0000FF010000}"/>
    <cellStyle name="_Multiple_Mgt Fee Variable YTD Des2009 2" xfId="17800" xr:uid="{00000000-0005-0000-0000-000000020000}"/>
    <cellStyle name="_Multiple_TB P31" xfId="2585" xr:uid="{00000000-0005-0000-0000-000001020000}"/>
    <cellStyle name="_Multiple_TB P31 2" xfId="17801" xr:uid="{00000000-0005-0000-0000-000002020000}"/>
    <cellStyle name="_MultipleSpace" xfId="2586" xr:uid="{00000000-0005-0000-0000-000003020000}"/>
    <cellStyle name="_MultipleSpace_0506_KMA+MAL Fixed Assets Register" xfId="2587" xr:uid="{00000000-0005-0000-0000-000004020000}"/>
    <cellStyle name="_MultipleSpace_0806_KMA+MAL Fixed Assets Register" xfId="2588" xr:uid="{00000000-0005-0000-0000-000005020000}"/>
    <cellStyle name="_MultipleSpace_1205_KMA_MPS" xfId="2589" xr:uid="{00000000-0005-0000-0000-000006020000}"/>
    <cellStyle name="_MultipleSpace_1205_KMA_MPS 2" xfId="17802" xr:uid="{00000000-0005-0000-0000-000007020000}"/>
    <cellStyle name="_MultipleSpace_3QR_MAL_2007_v031007" xfId="2590" xr:uid="{00000000-0005-0000-0000-000008020000}"/>
    <cellStyle name="_MultipleSpace_3QR_MAL_2007_v031007 2" xfId="17803" xr:uid="{00000000-0005-0000-0000-000009020000}"/>
    <cellStyle name="_MultipleSpace_3QR_MAL_only_2006_v210906" xfId="2591" xr:uid="{00000000-0005-0000-0000-00000A020000}"/>
    <cellStyle name="_MultipleSpace_3QR_MAL_only_2006_v210906 2" xfId="17804" xr:uid="{00000000-0005-0000-0000-00000B020000}"/>
    <cellStyle name="_MultipleSpace_KICT Valuation Comparison" xfId="2592" xr:uid="{00000000-0005-0000-0000-00000C020000}"/>
    <cellStyle name="_MultipleSpace_KICT Valuation Comparison_0506_KMA+MAL Fixed Assets Register" xfId="2593" xr:uid="{00000000-0005-0000-0000-00000D020000}"/>
    <cellStyle name="_MultipleSpace_KICT Valuation Comparison_0806_KMA+MAL Fixed Assets Register" xfId="2594" xr:uid="{00000000-0005-0000-0000-00000E020000}"/>
    <cellStyle name="_MultipleSpace_KICT Valuation Comparison_1205_KMA_MPS" xfId="2595" xr:uid="{00000000-0005-0000-0000-00000F020000}"/>
    <cellStyle name="_MultipleSpace_KICT Valuation Comparison_3QR_MAL_2007_v031007" xfId="2596" xr:uid="{00000000-0005-0000-0000-000010020000}"/>
    <cellStyle name="_MultipleSpace_KICT Valuation Comparison_3QR_MAL_only_2006_v210906" xfId="2597" xr:uid="{00000000-0005-0000-0000-000011020000}"/>
    <cellStyle name="_MultipleSpace_KICT Valuation Comparison_MAL" xfId="2598" xr:uid="{00000000-0005-0000-0000-000012020000}"/>
    <cellStyle name="_MultipleSpace_KICT Valuation Comparison_MAL US$ COM" xfId="2599" xr:uid="{00000000-0005-0000-0000-000013020000}"/>
    <cellStyle name="_MultipleSpace_KICT Valuation Comparison_MAL US$ TAX" xfId="2600" xr:uid="{00000000-0005-0000-0000-000014020000}"/>
    <cellStyle name="_MultipleSpace_KICT Valuation Comparison_Mgt Fee Variable YTD Des2009" xfId="2601" xr:uid="{00000000-0005-0000-0000-000015020000}"/>
    <cellStyle name="_MultipleSpace_KICT Valuation Comparison_TB P31" xfId="2602" xr:uid="{00000000-0005-0000-0000-000016020000}"/>
    <cellStyle name="_MultipleSpace_MAL" xfId="2603" xr:uid="{00000000-0005-0000-0000-000017020000}"/>
    <cellStyle name="_MultipleSpace_MAL 2" xfId="17805" xr:uid="{00000000-0005-0000-0000-000018020000}"/>
    <cellStyle name="_MultipleSpace_MAL US$ COM" xfId="2604" xr:uid="{00000000-0005-0000-0000-000019020000}"/>
    <cellStyle name="_MultipleSpace_MAL US$ TAX" xfId="2605" xr:uid="{00000000-0005-0000-0000-00001A020000}"/>
    <cellStyle name="_MultipleSpace_Mgt Fee Variable YTD Des2009" xfId="2606" xr:uid="{00000000-0005-0000-0000-00001B020000}"/>
    <cellStyle name="_MultipleSpace_Mgt Fee Variable YTD Des2009 2" xfId="17806" xr:uid="{00000000-0005-0000-0000-00001C020000}"/>
    <cellStyle name="_MultipleSpace_TB P31" xfId="2607" xr:uid="{00000000-0005-0000-0000-00001D020000}"/>
    <cellStyle name="_MultipleSpace_TB P31 2" xfId="17807" xr:uid="{00000000-0005-0000-0000-00001E020000}"/>
    <cellStyle name="_New Financials As of 12April05" xfId="2608" xr:uid="{00000000-0005-0000-0000-00001F020000}"/>
    <cellStyle name="_New Financials As of 12April05_FS Dec08 External final ok" xfId="2609" xr:uid="{00000000-0005-0000-0000-000020020000}"/>
    <cellStyle name="_NTB - Agustus 2006" xfId="2610" xr:uid="{00000000-0005-0000-0000-000021020000}"/>
    <cellStyle name="_NTB - April 2006" xfId="2611" xr:uid="{00000000-0005-0000-0000-000022020000}"/>
    <cellStyle name="_NTB - Oktober 2006" xfId="2612" xr:uid="{00000000-0005-0000-0000-000023020000}"/>
    <cellStyle name="_NTB - September 2006" xfId="2613" xr:uid="{00000000-0005-0000-0000-000024020000}"/>
    <cellStyle name="_OKTOBER" xfId="2614" xr:uid="{00000000-0005-0000-0000-000025020000}"/>
    <cellStyle name="_Oktober 2007" xfId="2615" xr:uid="{00000000-0005-0000-0000-000026020000}"/>
    <cellStyle name="_OKTOBER_April 2007" xfId="2616" xr:uid="{00000000-0005-0000-0000-000027020000}"/>
    <cellStyle name="_OKTOBER_Kalselteng - Juni 2007" xfId="2617" xr:uid="{00000000-0005-0000-0000-000028020000}"/>
    <cellStyle name="_OKTOBER_KPP Kalselteng - Agustus 2007" xfId="2618" xr:uid="{00000000-0005-0000-0000-000029020000}"/>
    <cellStyle name="_OKTOBER_KPP Kalselteng - Juli 2007" xfId="2619" xr:uid="{00000000-0005-0000-0000-00002A020000}"/>
    <cellStyle name="_OKTOBER_KPP Kalselteng - Mei 2007" xfId="2620" xr:uid="{00000000-0005-0000-0000-00002B020000}"/>
    <cellStyle name="_OKTOBER_KPP Kalselteng - Oktober 2007" xfId="2621" xr:uid="{00000000-0005-0000-0000-00002C020000}"/>
    <cellStyle name="_OKTOBER_KPP Kalselteng - September 2007" xfId="2622" xr:uid="{00000000-0005-0000-0000-00002D020000}"/>
    <cellStyle name="_Pebruari 2007" xfId="2623" xr:uid="{00000000-0005-0000-0000-00002E020000}"/>
    <cellStyle name="_PENJUALAN BULAN AGUSTUS 2006 REVISI" xfId="2624" xr:uid="{00000000-0005-0000-0000-00002F020000}"/>
    <cellStyle name="_Percent" xfId="2625" xr:uid="{00000000-0005-0000-0000-000030020000}"/>
    <cellStyle name="_Percent_0506_KMA+MAL Fixed Assets Register" xfId="2626" xr:uid="{00000000-0005-0000-0000-000031020000}"/>
    <cellStyle name="_Percent_0806_KMA+MAL Fixed Assets Register" xfId="2627" xr:uid="{00000000-0005-0000-0000-000032020000}"/>
    <cellStyle name="_Percent_1205_KMA_MPS" xfId="2628" xr:uid="{00000000-0005-0000-0000-000033020000}"/>
    <cellStyle name="_Percent_1205_KMA_MPS 2" xfId="17808" xr:uid="{00000000-0005-0000-0000-000034020000}"/>
    <cellStyle name="_Percent_3QR_MAL_2007_v031007" xfId="2629" xr:uid="{00000000-0005-0000-0000-000035020000}"/>
    <cellStyle name="_Percent_3QR_MAL_2007_v031007 2" xfId="17809" xr:uid="{00000000-0005-0000-0000-000036020000}"/>
    <cellStyle name="_Percent_3QR_MAL_only_2006_v210906" xfId="2630" xr:uid="{00000000-0005-0000-0000-000037020000}"/>
    <cellStyle name="_Percent_3QR_MAL_only_2006_v210906 2" xfId="17810" xr:uid="{00000000-0005-0000-0000-000038020000}"/>
    <cellStyle name="_Percent_MAL" xfId="2631" xr:uid="{00000000-0005-0000-0000-000039020000}"/>
    <cellStyle name="_Percent_MAL 2" xfId="17811" xr:uid="{00000000-0005-0000-0000-00003A020000}"/>
    <cellStyle name="_Percent_MAL US$ COM" xfId="2632" xr:uid="{00000000-0005-0000-0000-00003B020000}"/>
    <cellStyle name="_Percent_MAL US$ TAX" xfId="2633" xr:uid="{00000000-0005-0000-0000-00003C020000}"/>
    <cellStyle name="_Percent_Mgt Fee Variable YTD Des2009" xfId="2634" xr:uid="{00000000-0005-0000-0000-00003D020000}"/>
    <cellStyle name="_Percent_Mgt Fee Variable YTD Des2009 2" xfId="17812" xr:uid="{00000000-0005-0000-0000-00003E020000}"/>
    <cellStyle name="_Percent_TB P31" xfId="2635" xr:uid="{00000000-0005-0000-0000-00003F020000}"/>
    <cellStyle name="_Percent_TB P31 2" xfId="17813" xr:uid="{00000000-0005-0000-0000-000040020000}"/>
    <cellStyle name="_PercentSpace" xfId="2636" xr:uid="{00000000-0005-0000-0000-000041020000}"/>
    <cellStyle name="_PercentSpace_0506_KMA+MAL Fixed Assets Register" xfId="2637" xr:uid="{00000000-0005-0000-0000-000042020000}"/>
    <cellStyle name="_PercentSpace_0806_KMA+MAL Fixed Assets Register" xfId="2638" xr:uid="{00000000-0005-0000-0000-000043020000}"/>
    <cellStyle name="_PercentSpace_1205_KMA_MPS" xfId="2639" xr:uid="{00000000-0005-0000-0000-000044020000}"/>
    <cellStyle name="_PercentSpace_3QR_MAL_2007_v031007" xfId="2640" xr:uid="{00000000-0005-0000-0000-000045020000}"/>
    <cellStyle name="_PercentSpace_3QR_MAL_only_2006_v210906" xfId="2641" xr:uid="{00000000-0005-0000-0000-000046020000}"/>
    <cellStyle name="_PercentSpace_MAL" xfId="2642" xr:uid="{00000000-0005-0000-0000-000047020000}"/>
    <cellStyle name="_PercentSpace_MAL US$ COM" xfId="2643" xr:uid="{00000000-0005-0000-0000-000048020000}"/>
    <cellStyle name="_PercentSpace_MAL US$ TAX" xfId="2644" xr:uid="{00000000-0005-0000-0000-000049020000}"/>
    <cellStyle name="_PercentSpace_Mgt Fee Variable YTD Des2009" xfId="2645" xr:uid="{00000000-0005-0000-0000-00004A020000}"/>
    <cellStyle name="_PercentSpace_TB P31" xfId="2646" xr:uid="{00000000-0005-0000-0000-00004B020000}"/>
    <cellStyle name="_PT AMP_Draft Final 1" xfId="2647" xr:uid="{00000000-0005-0000-0000-00004C020000}"/>
    <cellStyle name="_PT AMP_Draft Final 1_tagihan bruto" xfId="2648" xr:uid="{00000000-0005-0000-0000-00004D020000}"/>
    <cellStyle name="_recon-10_05" xfId="2649" xr:uid="{00000000-0005-0000-0000-00004E020000}"/>
    <cellStyle name="_recon-10_05_tagihan bruto" xfId="2650" xr:uid="{00000000-0005-0000-0000-00004F020000}"/>
    <cellStyle name="_recon-10_05_TUK" xfId="2651" xr:uid="{00000000-0005-0000-0000-000050020000}"/>
    <cellStyle name="_recon-10_05_TUK_Kurs" xfId="2652" xr:uid="{00000000-0005-0000-0000-000051020000}"/>
    <cellStyle name="_recon-10_05_TUK_Kurs_tagihan bruto" xfId="2653" xr:uid="{00000000-0005-0000-0000-000052020000}"/>
    <cellStyle name="_recon-10_05_TUK_tagihan bruto" xfId="2654" xr:uid="{00000000-0005-0000-0000-000053020000}"/>
    <cellStyle name="_recon-11_05" xfId="2655" xr:uid="{00000000-0005-0000-0000-000054020000}"/>
    <cellStyle name="_recon-11_05_tagihan bruto" xfId="2656" xr:uid="{00000000-0005-0000-0000-000055020000}"/>
    <cellStyle name="_recon-11_05_TUK" xfId="2657" xr:uid="{00000000-0005-0000-0000-000056020000}"/>
    <cellStyle name="_recon-11_05_TUK_Kurs" xfId="2658" xr:uid="{00000000-0005-0000-0000-000057020000}"/>
    <cellStyle name="_recon-11_05_TUK_Kurs_tagihan bruto" xfId="2659" xr:uid="{00000000-0005-0000-0000-000058020000}"/>
    <cellStyle name="_recon-11_05_TUK_tagihan bruto" xfId="2660" xr:uid="{00000000-0005-0000-0000-000059020000}"/>
    <cellStyle name="_RESULT by division OLT" xfId="2661" xr:uid="{00000000-0005-0000-0000-00005A020000}"/>
    <cellStyle name="_RESULT by division OLT_0340.MO- Preliminary Analytical Procedures" xfId="2662" xr:uid="{00000000-0005-0000-0000-00005B020000}"/>
    <cellStyle name="_RESULT by division OLT_Work Sheet DP08 - KONSOL Split" xfId="2663" xr:uid="{00000000-0005-0000-0000-00005C020000}"/>
    <cellStyle name="_RESULT by division OLT_worksheet report KAT 2009" xfId="2664" xr:uid="{00000000-0005-0000-0000-00005D020000}"/>
    <cellStyle name="_RESULT by division OLT_WS CAS INDUK 09 Split" xfId="2665" xr:uid="{00000000-0005-0000-0000-00005E020000}"/>
    <cellStyle name="_RESULT by division OLT_WS CAS KONSOL 09 Split" xfId="2666" xr:uid="{00000000-0005-0000-0000-00005F020000}"/>
    <cellStyle name="_RESULT by division OLT_WS JCL Semarang 2009 -1" xfId="2667" xr:uid="{00000000-0005-0000-0000-000060020000}"/>
    <cellStyle name="_RESULT by division OLT_WS MN INDUK 09 Split" xfId="2668" xr:uid="{00000000-0005-0000-0000-000061020000}"/>
    <cellStyle name="_RESULT by division OLT_WS WDBP 09" xfId="2669" xr:uid="{00000000-0005-0000-0000-000062020000}"/>
    <cellStyle name="_RESULT by division PEB" xfId="2670" xr:uid="{00000000-0005-0000-0000-000063020000}"/>
    <cellStyle name="_RESULT by division PEB_0340.MO- Preliminary Analytical Procedures" xfId="2671" xr:uid="{00000000-0005-0000-0000-000064020000}"/>
    <cellStyle name="_RESULT by division PEB_Work Sheet DP08 - KONSOL Split" xfId="2672" xr:uid="{00000000-0005-0000-0000-000065020000}"/>
    <cellStyle name="_RESULT by division PEB_worksheet report KAT 2009" xfId="2673" xr:uid="{00000000-0005-0000-0000-000066020000}"/>
    <cellStyle name="_RESULT by division PEB_WS CAS INDUK 09 Split" xfId="2674" xr:uid="{00000000-0005-0000-0000-000067020000}"/>
    <cellStyle name="_RESULT by division PEB_WS CAS KONSOL 09 Split" xfId="2675" xr:uid="{00000000-0005-0000-0000-000068020000}"/>
    <cellStyle name="_RESULT by division PEB_WS JCL Semarang 2009 -1" xfId="2676" xr:uid="{00000000-0005-0000-0000-000069020000}"/>
    <cellStyle name="_RESULT by division PEB_WS MN INDUK 09 Split" xfId="2677" xr:uid="{00000000-0005-0000-0000-00006A020000}"/>
    <cellStyle name="_RESULT by division PEB_WS WDBP 09" xfId="2678" xr:uid="{00000000-0005-0000-0000-00006B020000}"/>
    <cellStyle name="_Sales of Bali 2006" xfId="2679" xr:uid="{00000000-0005-0000-0000-00006C020000}"/>
    <cellStyle name="_Sales of Bali 2006_April 2007" xfId="2680" xr:uid="{00000000-0005-0000-0000-00006D020000}"/>
    <cellStyle name="_Sales of Bali 2006_Kalselteng - Juni 2007" xfId="2681" xr:uid="{00000000-0005-0000-0000-00006E020000}"/>
    <cellStyle name="_Sales of Bali 2006_KPP Kalselteng - Agustus 2007" xfId="2682" xr:uid="{00000000-0005-0000-0000-00006F020000}"/>
    <cellStyle name="_Sales of Bali 2006_KPP Kalselteng - Juli 2007" xfId="2683" xr:uid="{00000000-0005-0000-0000-000070020000}"/>
    <cellStyle name="_Sales of Bali 2006_KPP Kalselteng - Mei 2007" xfId="2684" xr:uid="{00000000-0005-0000-0000-000071020000}"/>
    <cellStyle name="_Sales of Bali 2006_KPP Kalselteng - Oktober 2007" xfId="2685" xr:uid="{00000000-0005-0000-0000-000072020000}"/>
    <cellStyle name="_Sales of Bali 2006_KPP Kalselteng - September 2007" xfId="2686" xr:uid="{00000000-0005-0000-0000-000073020000}"/>
    <cellStyle name="_Sales Of JATIM 2006" xfId="2687" xr:uid="{00000000-0005-0000-0000-000074020000}"/>
    <cellStyle name="_Sales Of JATIM 2006_April 2007" xfId="2688" xr:uid="{00000000-0005-0000-0000-000075020000}"/>
    <cellStyle name="_Sales Of JATIM 2006_Kalselteng - Juni 2007" xfId="2689" xr:uid="{00000000-0005-0000-0000-000076020000}"/>
    <cellStyle name="_Sales Of JATIM 2006_KPP Kalselteng - Agustus 2007" xfId="2690" xr:uid="{00000000-0005-0000-0000-000077020000}"/>
    <cellStyle name="_Sales Of JATIM 2006_KPP Kalselteng - Juli 2007" xfId="2691" xr:uid="{00000000-0005-0000-0000-000078020000}"/>
    <cellStyle name="_Sales Of JATIM 2006_KPP Kalselteng - Mei 2007" xfId="2692" xr:uid="{00000000-0005-0000-0000-000079020000}"/>
    <cellStyle name="_Sales Of JATIM 2006_KPP Kalselteng - Oktober 2007" xfId="2693" xr:uid="{00000000-0005-0000-0000-00007A020000}"/>
    <cellStyle name="_Sales Of JATIM 2006_KPP Kalselteng - September 2007" xfId="2694" xr:uid="{00000000-0005-0000-0000-00007B020000}"/>
    <cellStyle name="_Sales of Kalsel 2006" xfId="2695" xr:uid="{00000000-0005-0000-0000-00007C020000}"/>
    <cellStyle name="_Sales of Kalsel 2006_April 2007" xfId="2696" xr:uid="{00000000-0005-0000-0000-00007D020000}"/>
    <cellStyle name="_Sales of Kalsel 2006_Kalselteng - Juni 2007" xfId="2697" xr:uid="{00000000-0005-0000-0000-00007E020000}"/>
    <cellStyle name="_Sales of Kalsel 2006_KPP Kalselteng - Agustus 2007" xfId="2698" xr:uid="{00000000-0005-0000-0000-00007F020000}"/>
    <cellStyle name="_Sales of Kalsel 2006_KPP Kalselteng - Juli 2007" xfId="2699" xr:uid="{00000000-0005-0000-0000-000080020000}"/>
    <cellStyle name="_Sales of Kalsel 2006_KPP Kalselteng - Mei 2007" xfId="2700" xr:uid="{00000000-0005-0000-0000-000081020000}"/>
    <cellStyle name="_Sales of Kalsel 2006_KPP Kalselteng - Oktober 2007" xfId="2701" xr:uid="{00000000-0005-0000-0000-000082020000}"/>
    <cellStyle name="_Sales of Kalsel 2006_KPP Kalselteng - September 2007" xfId="2702" xr:uid="{00000000-0005-0000-0000-000083020000}"/>
    <cellStyle name="_SALES OF KALTIM" xfId="2703" xr:uid="{00000000-0005-0000-0000-000084020000}"/>
    <cellStyle name="_Sales of Kaltim 2006" xfId="2704" xr:uid="{00000000-0005-0000-0000-000085020000}"/>
    <cellStyle name="_Sales of Kaltim 2006_April 2007" xfId="2705" xr:uid="{00000000-0005-0000-0000-000086020000}"/>
    <cellStyle name="_Sales of Kaltim 2006_Kalselteng - Juni 2007" xfId="2706" xr:uid="{00000000-0005-0000-0000-000087020000}"/>
    <cellStyle name="_Sales of Kaltim 2006_KPP Kalselteng - Agustus 2007" xfId="2707" xr:uid="{00000000-0005-0000-0000-000088020000}"/>
    <cellStyle name="_Sales of Kaltim 2006_KPP Kalselteng - Juli 2007" xfId="2708" xr:uid="{00000000-0005-0000-0000-000089020000}"/>
    <cellStyle name="_Sales of Kaltim 2006_KPP Kalselteng - Mei 2007" xfId="2709" xr:uid="{00000000-0005-0000-0000-00008A020000}"/>
    <cellStyle name="_Sales of Kaltim 2006_KPP Kalselteng - Oktober 2007" xfId="2710" xr:uid="{00000000-0005-0000-0000-00008B020000}"/>
    <cellStyle name="_Sales of Kaltim 2006_KPP Kalselteng - September 2007" xfId="2711" xr:uid="{00000000-0005-0000-0000-00008C020000}"/>
    <cellStyle name="_SALES OF KALTIM 2007" xfId="2712" xr:uid="{00000000-0005-0000-0000-00008D020000}"/>
    <cellStyle name="_Sales of Kaltim Mar 2006" xfId="2713" xr:uid="{00000000-0005-0000-0000-00008E020000}"/>
    <cellStyle name="_Sales of KPP Kalselteng Maret 2006" xfId="2714" xr:uid="{00000000-0005-0000-0000-00008F020000}"/>
    <cellStyle name="_Sales of KPP Sulteng sd April 2006" xfId="2715" xr:uid="{00000000-0005-0000-0000-000090020000}"/>
    <cellStyle name="_Sales of NTB 2006" xfId="2716" xr:uid="{00000000-0005-0000-0000-000091020000}"/>
    <cellStyle name="_Sales of NTB 2006_Kalselteng - Juni 2007" xfId="2717" xr:uid="{00000000-0005-0000-0000-000092020000}"/>
    <cellStyle name="_Sales of NTB 2006_Kalselteng - Juni 2007_PER CUS TNI" xfId="2718" xr:uid="{00000000-0005-0000-0000-000093020000}"/>
    <cellStyle name="_Sales of NTB 2006_Kalselteng - Juni 2007_REKAP PENJ NPK SARWIL II 2010" xfId="2719" xr:uid="{00000000-0005-0000-0000-000094020000}"/>
    <cellStyle name="_Sales of NTB 2006_Kalselteng - Juni 2007_REKAP PENJ NPK SARWIL II 2010-REVISI" xfId="2720" xr:uid="{00000000-0005-0000-0000-000095020000}"/>
    <cellStyle name="_Sales of NTB 2006_Kalselteng - Juni 2007_REKAP PENJ NPK SARWIL II 2011" xfId="2721" xr:uid="{00000000-0005-0000-0000-000096020000}"/>
    <cellStyle name="_Sales of NTB 2006_Kalselteng - Juni 2007_Sulsel" xfId="2722" xr:uid="{00000000-0005-0000-0000-000097020000}"/>
    <cellStyle name="_Sales of NTB 2006_KPP Kalselteng - Agustus 2007" xfId="2723" xr:uid="{00000000-0005-0000-0000-000098020000}"/>
    <cellStyle name="_Sales of NTB 2006_KPP Kalselteng - Agustus 2007_PER CUS TNI" xfId="2724" xr:uid="{00000000-0005-0000-0000-000099020000}"/>
    <cellStyle name="_Sales of NTB 2006_KPP Kalselteng - Agustus 2007_REKAP PENJ NPK SARWIL II 2010" xfId="2725" xr:uid="{00000000-0005-0000-0000-00009A020000}"/>
    <cellStyle name="_Sales of NTB 2006_KPP Kalselteng - Agustus 2007_REKAP PENJ NPK SARWIL II 2010-REVISI" xfId="2726" xr:uid="{00000000-0005-0000-0000-00009B020000}"/>
    <cellStyle name="_Sales of NTB 2006_KPP Kalselteng - Agustus 2007_REKAP PENJ NPK SARWIL II 2011" xfId="2727" xr:uid="{00000000-0005-0000-0000-00009C020000}"/>
    <cellStyle name="_Sales of NTB 2006_KPP Kalselteng - Agustus 2007_Sulsel" xfId="2728" xr:uid="{00000000-0005-0000-0000-00009D020000}"/>
    <cellStyle name="_Sales of NTB 2006_KPP Kalselteng - Juli 2007" xfId="2729" xr:uid="{00000000-0005-0000-0000-00009E020000}"/>
    <cellStyle name="_Sales of NTB 2006_KPP Kalselteng - Juli 2007_PER CUS TNI" xfId="2730" xr:uid="{00000000-0005-0000-0000-00009F020000}"/>
    <cellStyle name="_Sales of NTB 2006_KPP Kalselteng - Juli 2007_REKAP PENJ NPK SARWIL II 2010" xfId="2731" xr:uid="{00000000-0005-0000-0000-0000A0020000}"/>
    <cellStyle name="_Sales of NTB 2006_KPP Kalselteng - Juli 2007_REKAP PENJ NPK SARWIL II 2010-REVISI" xfId="2732" xr:uid="{00000000-0005-0000-0000-0000A1020000}"/>
    <cellStyle name="_Sales of NTB 2006_KPP Kalselteng - Juli 2007_REKAP PENJ NPK SARWIL II 2011" xfId="2733" xr:uid="{00000000-0005-0000-0000-0000A2020000}"/>
    <cellStyle name="_Sales of NTB 2006_KPP Kalselteng - Juli 2007_Sulsel" xfId="2734" xr:uid="{00000000-0005-0000-0000-0000A3020000}"/>
    <cellStyle name="_Sales of NTB 2006_KPP Kalselteng - Mei 2007" xfId="2735" xr:uid="{00000000-0005-0000-0000-0000A4020000}"/>
    <cellStyle name="_Sales of NTB 2006_KPP Kalselteng - Mei 2007_PER CUS TNI" xfId="2736" xr:uid="{00000000-0005-0000-0000-0000A5020000}"/>
    <cellStyle name="_Sales of NTB 2006_KPP Kalselteng - Mei 2007_REKAP PENJ NPK SARWIL II 2010" xfId="2737" xr:uid="{00000000-0005-0000-0000-0000A6020000}"/>
    <cellStyle name="_Sales of NTB 2006_KPP Kalselteng - Mei 2007_REKAP PENJ NPK SARWIL II 2010-REVISI" xfId="2738" xr:uid="{00000000-0005-0000-0000-0000A7020000}"/>
    <cellStyle name="_Sales of NTB 2006_KPP Kalselteng - Mei 2007_REKAP PENJ NPK SARWIL II 2011" xfId="2739" xr:uid="{00000000-0005-0000-0000-0000A8020000}"/>
    <cellStyle name="_Sales of NTB 2006_KPP Kalselteng - Mei 2007_Sulsel" xfId="2740" xr:uid="{00000000-0005-0000-0000-0000A9020000}"/>
    <cellStyle name="_Sales of NTB 2006_KPP Kalselteng - Oktober 2007" xfId="2741" xr:uid="{00000000-0005-0000-0000-0000AA020000}"/>
    <cellStyle name="_Sales of NTB 2006_KPP Kalselteng - Oktober 2007_PER CUS TNI" xfId="2742" xr:uid="{00000000-0005-0000-0000-0000AB020000}"/>
    <cellStyle name="_Sales of NTB 2006_KPP Kalselteng - Oktober 2007_REKAP PENJ NPK SARWIL II 2010" xfId="2743" xr:uid="{00000000-0005-0000-0000-0000AC020000}"/>
    <cellStyle name="_Sales of NTB 2006_KPP Kalselteng - Oktober 2007_REKAP PENJ NPK SARWIL II 2010-REVISI" xfId="2744" xr:uid="{00000000-0005-0000-0000-0000AD020000}"/>
    <cellStyle name="_Sales of NTB 2006_KPP Kalselteng - Oktober 2007_REKAP PENJ NPK SARWIL II 2011" xfId="2745" xr:uid="{00000000-0005-0000-0000-0000AE020000}"/>
    <cellStyle name="_Sales of NTB 2006_KPP Kalselteng - Oktober 2007_Sulsel" xfId="2746" xr:uid="{00000000-0005-0000-0000-0000AF020000}"/>
    <cellStyle name="_Sales of NTB 2006_KPP Kalselteng - September 2007" xfId="2747" xr:uid="{00000000-0005-0000-0000-0000B0020000}"/>
    <cellStyle name="_Sales of NTB 2006_KPP Kalselteng - September 2007_PER CUS TNI" xfId="2748" xr:uid="{00000000-0005-0000-0000-0000B1020000}"/>
    <cellStyle name="_Sales of NTB 2006_KPP Kalselteng - September 2007_REKAP PENJ NPK SARWIL II 2010" xfId="2749" xr:uid="{00000000-0005-0000-0000-0000B2020000}"/>
    <cellStyle name="_Sales of NTB 2006_KPP Kalselteng - September 2007_REKAP PENJ NPK SARWIL II 2010-REVISI" xfId="2750" xr:uid="{00000000-0005-0000-0000-0000B3020000}"/>
    <cellStyle name="_Sales of NTB 2006_KPP Kalselteng - September 2007_REKAP PENJ NPK SARWIL II 2011" xfId="2751" xr:uid="{00000000-0005-0000-0000-0000B4020000}"/>
    <cellStyle name="_Sales of NTB 2006_KPP Kalselteng - September 2007_Sulsel" xfId="2752" xr:uid="{00000000-0005-0000-0000-0000B5020000}"/>
    <cellStyle name="_Sales of NTB Maret 2006" xfId="2753" xr:uid="{00000000-0005-0000-0000-0000B6020000}"/>
    <cellStyle name="_SCHEDULE DEC09 AAJ" xfId="2754" xr:uid="{00000000-0005-0000-0000-0000B7020000}"/>
    <cellStyle name="_September - 2007" xfId="2755" xr:uid="{00000000-0005-0000-0000-0000B8020000}"/>
    <cellStyle name="_September 20066" xfId="2756" xr:uid="{00000000-0005-0000-0000-0000B9020000}"/>
    <cellStyle name="_Sheet2" xfId="2757" xr:uid="{00000000-0005-0000-0000-0000BA020000}"/>
    <cellStyle name="_SPT1771-06-TME" xfId="2758" xr:uid="{00000000-0005-0000-0000-0000BB020000}"/>
    <cellStyle name="_SPT1771-06-TME 2" xfId="21191" xr:uid="{00000000-0005-0000-0000-0000BC020000}"/>
    <cellStyle name="_SubHeading" xfId="2759" xr:uid="{00000000-0005-0000-0000-0000BD020000}"/>
    <cellStyle name="_SubHeading_0506_KMA+MAL Fixed Assets Register" xfId="2760" xr:uid="{00000000-0005-0000-0000-0000BE020000}"/>
    <cellStyle name="_SubHeading_0806_KMA+MAL Fixed Assets Register" xfId="2761" xr:uid="{00000000-0005-0000-0000-0000BF020000}"/>
    <cellStyle name="_SubHeading_1205_KMA_MPS" xfId="2762" xr:uid="{00000000-0005-0000-0000-0000C0020000}"/>
    <cellStyle name="_SubHeading_3QR_MAL_2007_v031007" xfId="2763" xr:uid="{00000000-0005-0000-0000-0000C1020000}"/>
    <cellStyle name="_SubHeading_3QR_MAL_only_2006_v210906" xfId="2764" xr:uid="{00000000-0005-0000-0000-0000C2020000}"/>
    <cellStyle name="_SubHeading_MAL" xfId="2765" xr:uid="{00000000-0005-0000-0000-0000C3020000}"/>
    <cellStyle name="_SubHeading_MAL US$ COM" xfId="2766" xr:uid="{00000000-0005-0000-0000-0000C4020000}"/>
    <cellStyle name="_SubHeading_MAL US$ TAX" xfId="2767" xr:uid="{00000000-0005-0000-0000-0000C5020000}"/>
    <cellStyle name="_SubHeading_Mgt Fee Variable YTD Des2009" xfId="2768" xr:uid="{00000000-0005-0000-0000-0000C6020000}"/>
    <cellStyle name="_SubHeading_TB P31" xfId="2769" xr:uid="{00000000-0005-0000-0000-0000C7020000}"/>
    <cellStyle name="_Subsidi - April 2007" xfId="2770" xr:uid="{00000000-0005-0000-0000-0000C8020000}"/>
    <cellStyle name="_Subsidi - Januari 2007" xfId="2771" xr:uid="{00000000-0005-0000-0000-0000C9020000}"/>
    <cellStyle name="_Subsidi - Mei 2007" xfId="2772" xr:uid="{00000000-0005-0000-0000-0000CA020000}"/>
    <cellStyle name="_Subsidi - Pebruari 2007" xfId="2773" xr:uid="{00000000-0005-0000-0000-0000CB020000}"/>
    <cellStyle name="_Subsidi Agustus 2006" xfId="2774" xr:uid="{00000000-0005-0000-0000-0000CC020000}"/>
    <cellStyle name="_Subsidi AprilL - 2006" xfId="2775" xr:uid="{00000000-0005-0000-0000-0000CD020000}"/>
    <cellStyle name="_SUBSIDI JAN 2007" xfId="2776" xr:uid="{00000000-0005-0000-0000-0000CE020000}"/>
    <cellStyle name="_Subsidi Juli - 2006" xfId="2777" xr:uid="{00000000-0005-0000-0000-0000CF020000}"/>
    <cellStyle name="_Subsidi Oktober - 2006-rincian" xfId="2778" xr:uid="{00000000-0005-0000-0000-0000D0020000}"/>
    <cellStyle name="_Subsidi Peb-2006" xfId="2779" xr:uid="{00000000-0005-0000-0000-0000D1020000}"/>
    <cellStyle name="_Sulsel &amp; Group" xfId="2780" xr:uid="{00000000-0005-0000-0000-0000D2020000}"/>
    <cellStyle name="_SULTENG - AGUSTUS  2006" xfId="2781" xr:uid="{00000000-0005-0000-0000-0000D3020000}"/>
    <cellStyle name="_SULTENG - FEBRUARI 2007" xfId="2782" xr:uid="{00000000-0005-0000-0000-0000D4020000}"/>
    <cellStyle name="_SULTENG - JULI 2007" xfId="2783" xr:uid="{00000000-0005-0000-0000-0000D5020000}"/>
    <cellStyle name="_SULTENG - JUNI 2007" xfId="2784" xr:uid="{00000000-0005-0000-0000-0000D6020000}"/>
    <cellStyle name="_SULTENG - OKTOBER  2006" xfId="2785" xr:uid="{00000000-0005-0000-0000-0000D7020000}"/>
    <cellStyle name="_SULTENG - OKTOBER 2007" xfId="2786" xr:uid="{00000000-0005-0000-0000-0000D8020000}"/>
    <cellStyle name="_SULTENG - SEPTEMBER 2006" xfId="2787" xr:uid="{00000000-0005-0000-0000-0000D9020000}"/>
    <cellStyle name="_SULTENG - SEPTEMBER 2007" xfId="2788" xr:uid="{00000000-0005-0000-0000-0000DA020000}"/>
    <cellStyle name="_SULTENG APRIL 2007" xfId="2789" xr:uid="{00000000-0005-0000-0000-0000DB020000}"/>
    <cellStyle name="_SULTENG JULI  2006" xfId="2790" xr:uid="{00000000-0005-0000-0000-0000DC020000}"/>
    <cellStyle name="_SULTENG PENJ AGUSTUS 2007" xfId="2791" xr:uid="{00000000-0005-0000-0000-0000DD020000}"/>
    <cellStyle name="_SULTENG PENJ MARET 2007" xfId="2792" xr:uid="{00000000-0005-0000-0000-0000DE020000}"/>
    <cellStyle name="_SULTRA - AGUSTUS 2006" xfId="2793" xr:uid="{00000000-0005-0000-0000-0000DF020000}"/>
    <cellStyle name="_SULTRA - AGUSTUS 2007" xfId="2794" xr:uid="{00000000-0005-0000-0000-0000E0020000}"/>
    <cellStyle name="_SULTRA - APRIL 2007" xfId="2795" xr:uid="{00000000-0005-0000-0000-0000E1020000}"/>
    <cellStyle name="_SULTRA - FEBRUARI 2007" xfId="2796" xr:uid="{00000000-0005-0000-0000-0000E2020000}"/>
    <cellStyle name="_SULTRA - JULI 2006" xfId="2797" xr:uid="{00000000-0005-0000-0000-0000E3020000}"/>
    <cellStyle name="_SULTRA - JULI 2007" xfId="2798" xr:uid="{00000000-0005-0000-0000-0000E4020000}"/>
    <cellStyle name="_SULTRA - JUNI 2007" xfId="2799" xr:uid="{00000000-0005-0000-0000-0000E5020000}"/>
    <cellStyle name="_SULTRA - MARET 2007" xfId="2800" xr:uid="{00000000-0005-0000-0000-0000E6020000}"/>
    <cellStyle name="_SULTRA - OKTOBER 2006" xfId="2801" xr:uid="{00000000-0005-0000-0000-0000E7020000}"/>
    <cellStyle name="_SULTRA - OKTOBER 2007" xfId="2802" xr:uid="{00000000-0005-0000-0000-0000E8020000}"/>
    <cellStyle name="_SULTRA - SEPTEMBER 2006" xfId="2803" xr:uid="{00000000-0005-0000-0000-0000E9020000}"/>
    <cellStyle name="_SULTRA - SEPTEMBER 2007" xfId="2804" xr:uid="{00000000-0005-0000-0000-0000EA020000}"/>
    <cellStyle name="_SULUT - AGUSTUS 2006" xfId="2805" xr:uid="{00000000-0005-0000-0000-0000EB020000}"/>
    <cellStyle name="_SULUT - APRIL 2007" xfId="2806" xr:uid="{00000000-0005-0000-0000-0000EC020000}"/>
    <cellStyle name="_SULUT - JULI 2006" xfId="2807" xr:uid="{00000000-0005-0000-0000-0000ED020000}"/>
    <cellStyle name="_SULUT - JULI 2007" xfId="2808" xr:uid="{00000000-0005-0000-0000-0000EE020000}"/>
    <cellStyle name="_SULUT - JUNI 2007" xfId="2809" xr:uid="{00000000-0005-0000-0000-0000EF020000}"/>
    <cellStyle name="_SULUT - OKTOBER 2006" xfId="2810" xr:uid="{00000000-0005-0000-0000-0000F0020000}"/>
    <cellStyle name="_SULUT - OKTOBER 2007" xfId="2811" xr:uid="{00000000-0005-0000-0000-0000F1020000}"/>
    <cellStyle name="_SULUT - PEBRUARI 2007" xfId="2812" xr:uid="{00000000-0005-0000-0000-0000F2020000}"/>
    <cellStyle name="_SULUT - SEPTEMBER 2006" xfId="2813" xr:uid="{00000000-0005-0000-0000-0000F3020000}"/>
    <cellStyle name="_SULUT - SEPTEMBER 2007" xfId="2814" xr:uid="{00000000-0005-0000-0000-0000F4020000}"/>
    <cellStyle name="_SULUT PENJ AGUSTUS 2007" xfId="2815" xr:uid="{00000000-0005-0000-0000-0000F5020000}"/>
    <cellStyle name="_SULUT PENJ MARET 2007" xfId="2816" xr:uid="{00000000-0005-0000-0000-0000F6020000}"/>
    <cellStyle name="_Table" xfId="2817" xr:uid="{00000000-0005-0000-0000-0000F7020000}"/>
    <cellStyle name="_TableHead" xfId="2818" xr:uid="{00000000-0005-0000-0000-0000F8020000}"/>
    <cellStyle name="_TableHead_Worksheet_STI 08 Final 27 Maret20008" xfId="2819" xr:uid="{00000000-0005-0000-0000-0000F9020000}"/>
    <cellStyle name="_TableRowHead" xfId="2820" xr:uid="{00000000-0005-0000-0000-0000FA020000}"/>
    <cellStyle name="_TableRowHead_0506_KMA+MAL Fixed Assets Register" xfId="2821" xr:uid="{00000000-0005-0000-0000-0000FB020000}"/>
    <cellStyle name="_TableRowHead_0506_KMA+MAL Fixed Assets Register_Worksheet_STI 08 Final 27 Maret20008" xfId="2822" xr:uid="{00000000-0005-0000-0000-0000FC020000}"/>
    <cellStyle name="_TableRowHead_0806_KMA+MAL Fixed Assets Register" xfId="2823" xr:uid="{00000000-0005-0000-0000-0000FD020000}"/>
    <cellStyle name="_TableRowHead_0806_KMA+MAL Fixed Assets Register_Worksheet_STI 08 Final 27 Maret20008" xfId="2824" xr:uid="{00000000-0005-0000-0000-0000FE020000}"/>
    <cellStyle name="_TableRowHead_1205_KMA_MPS" xfId="2825" xr:uid="{00000000-0005-0000-0000-0000FF020000}"/>
    <cellStyle name="_TableRowHead_1205_KMA_MPS_Worksheet_STI 08 Final 27 Maret20008" xfId="2826" xr:uid="{00000000-0005-0000-0000-000000030000}"/>
    <cellStyle name="_TableRowHead_3QR_MAL_2007_v031007" xfId="2827" xr:uid="{00000000-0005-0000-0000-000001030000}"/>
    <cellStyle name="_TableRowHead_3QR_MAL_only_2006_v210906" xfId="2828" xr:uid="{00000000-0005-0000-0000-000002030000}"/>
    <cellStyle name="_TableRowHead_3QR_MAL_only_2006_v210906_Worksheet_STI 08 Final 27 Maret20008" xfId="2829" xr:uid="{00000000-0005-0000-0000-000003030000}"/>
    <cellStyle name="_TableRowHead_MAL" xfId="2830" xr:uid="{00000000-0005-0000-0000-000004030000}"/>
    <cellStyle name="_TableRowHead_MAL US$ COM" xfId="2831" xr:uid="{00000000-0005-0000-0000-000005030000}"/>
    <cellStyle name="_TableRowHead_MAL US$ TAX" xfId="2832" xr:uid="{00000000-0005-0000-0000-000006030000}"/>
    <cellStyle name="_TableRowHead_Mgt Fee Variable YTD Des2009" xfId="2833" xr:uid="{00000000-0005-0000-0000-000007030000}"/>
    <cellStyle name="_TableRowHead_TB P31" xfId="2834" xr:uid="{00000000-0005-0000-0000-000008030000}"/>
    <cellStyle name="_TableRowHead_TB P31_Worksheet_STI 08 Final 27 Maret20008" xfId="2835" xr:uid="{00000000-0005-0000-0000-000009030000}"/>
    <cellStyle name="_TableRowHead_Worksheet_STI 08 Final 27 Maret20008" xfId="2836" xr:uid="{00000000-0005-0000-0000-00000A030000}"/>
    <cellStyle name="_TableSuperHead" xfId="2837" xr:uid="{00000000-0005-0000-0000-00000B030000}"/>
    <cellStyle name="_TableSuperHead_0506_KMA+MAL Fixed Assets Register" xfId="2838" xr:uid="{00000000-0005-0000-0000-00000C030000}"/>
    <cellStyle name="_TableSuperHead_0806_KMA+MAL Fixed Assets Register" xfId="2839" xr:uid="{00000000-0005-0000-0000-00000D030000}"/>
    <cellStyle name="_TableSuperHead_1205_KMA_MPS" xfId="2840" xr:uid="{00000000-0005-0000-0000-00000E030000}"/>
    <cellStyle name="_TableSuperHead_3QR_MAL_2007_v031007" xfId="2841" xr:uid="{00000000-0005-0000-0000-00000F030000}"/>
    <cellStyle name="_TableSuperHead_3QR_MAL_only_2006_v210906" xfId="2842" xr:uid="{00000000-0005-0000-0000-000010030000}"/>
    <cellStyle name="_TableSuperHead_MAL" xfId="2843" xr:uid="{00000000-0005-0000-0000-000011030000}"/>
    <cellStyle name="_TableSuperHead_MAL US$ COM" xfId="2844" xr:uid="{00000000-0005-0000-0000-000012030000}"/>
    <cellStyle name="_TableSuperHead_MAL US$ TAX" xfId="2845" xr:uid="{00000000-0005-0000-0000-000013030000}"/>
    <cellStyle name="_TableSuperHead_Mgt Fee Variable YTD Des2009" xfId="2846" xr:uid="{00000000-0005-0000-0000-000014030000}"/>
    <cellStyle name="_TableSuperHead_TB P31" xfId="2847" xr:uid="{00000000-0005-0000-0000-000015030000}"/>
    <cellStyle name="_TB BS" xfId="2848" xr:uid="{00000000-0005-0000-0000-000016030000}"/>
    <cellStyle name="_TB BS_Worksheet_STI 08 Final 27 Maret20008" xfId="2849" xr:uid="{00000000-0005-0000-0000-000017030000}"/>
    <cellStyle name="_TB PL" xfId="2850" xr:uid="{00000000-0005-0000-0000-000018030000}"/>
    <cellStyle name="_TB PL_Worksheet_STI 08 Final 27 Maret20008" xfId="2851" xr:uid="{00000000-0005-0000-0000-000019030000}"/>
    <cellStyle name="_Worksheet_Ledo Lestari-08" xfId="2852" xr:uid="{00000000-0005-0000-0000-00001A030000}"/>
    <cellStyle name="_WS - PWD 08" xfId="2853" xr:uid="{00000000-0005-0000-0000-00001B030000}"/>
    <cellStyle name="_WS Report Eterindo 2008 - Bilingual" xfId="2854" xr:uid="{00000000-0005-0000-0000-00001C030000}"/>
    <cellStyle name="’Ê‰Ý [0.00]_!!!GO" xfId="2855" xr:uid="{00000000-0005-0000-0000-00001D030000}"/>
    <cellStyle name="’E‰Y [0.00]_Enterprise profit" xfId="2856" xr:uid="{00000000-0005-0000-0000-00001E030000}"/>
    <cellStyle name="’Ê‰Ý [0.00]_PRODUCT DETAIL Q1" xfId="2857" xr:uid="{00000000-0005-0000-0000-00001F030000}"/>
    <cellStyle name="’Ê‰Ý_!!!GO" xfId="2858" xr:uid="{00000000-0005-0000-0000-000020030000}"/>
    <cellStyle name="’E‰Y_Sheet1" xfId="2859" xr:uid="{00000000-0005-0000-0000-000021030000}"/>
    <cellStyle name="‚" xfId="2860" xr:uid="{00000000-0005-0000-0000-000022030000}"/>
    <cellStyle name="‚_HEAD COUNT GRATIKA-2008" xfId="2861" xr:uid="{00000000-0005-0000-0000-000023030000}"/>
    <cellStyle name="‚_HEAD COUNT GRATIKA-2008(updated 09 Juni 2008)" xfId="2862" xr:uid="{00000000-0005-0000-0000-000024030000}"/>
    <cellStyle name="‚_HEAD COUNT GRATIKA-2008_1" xfId="2863" xr:uid="{00000000-0005-0000-0000-000025030000}"/>
    <cellStyle name="‚_HEAD COUNT GRATIKA-2008_HEAD COUNT GRATIKA-2008" xfId="2864" xr:uid="{00000000-0005-0000-0000-000026030000}"/>
    <cellStyle name="‚_HEADCOUNT MEI08" xfId="2865" xr:uid="{00000000-0005-0000-0000-000027030000}"/>
    <cellStyle name="„" xfId="2866" xr:uid="{00000000-0005-0000-0000-000028030000}"/>
    <cellStyle name="„_HEAD COUNT GRATIKA-2008" xfId="2867" xr:uid="{00000000-0005-0000-0000-000029030000}"/>
    <cellStyle name="„_HEAD COUNT GRATIKA-2008(updated 09 Juni 2008)" xfId="2868" xr:uid="{00000000-0005-0000-0000-00002A030000}"/>
    <cellStyle name="„_HEAD COUNT GRATIKA-2008_1" xfId="2869" xr:uid="{00000000-0005-0000-0000-00002B030000}"/>
    <cellStyle name="„_HEAD COUNT GRATIKA-2008_HEAD COUNT GRATIKA-2008" xfId="2870" xr:uid="{00000000-0005-0000-0000-00002C030000}"/>
    <cellStyle name="„_HEADCOUNT MEI08" xfId="2871" xr:uid="{00000000-0005-0000-0000-00002D030000}"/>
    <cellStyle name="–¢’è‹`" xfId="2872" xr:uid="{00000000-0005-0000-0000-00002E030000}"/>
    <cellStyle name="–¢’è‹` 10" xfId="2873" xr:uid="{00000000-0005-0000-0000-00002F030000}"/>
    <cellStyle name="–¢’è‹` 11" xfId="2874" xr:uid="{00000000-0005-0000-0000-000030030000}"/>
    <cellStyle name="–¢’è‹` 12" xfId="2875" xr:uid="{00000000-0005-0000-0000-000031030000}"/>
    <cellStyle name="–¢’è‹` 13" xfId="2876" xr:uid="{00000000-0005-0000-0000-000032030000}"/>
    <cellStyle name="–¢’è‹` 2" xfId="2877" xr:uid="{00000000-0005-0000-0000-000033030000}"/>
    <cellStyle name="–¢’è‹` 3" xfId="2878" xr:uid="{00000000-0005-0000-0000-000034030000}"/>
    <cellStyle name="–¢’è‹` 4" xfId="2879" xr:uid="{00000000-0005-0000-0000-000035030000}"/>
    <cellStyle name="–¢’è‹` 5" xfId="2880" xr:uid="{00000000-0005-0000-0000-000036030000}"/>
    <cellStyle name="–¢’è‹` 6" xfId="2881" xr:uid="{00000000-0005-0000-0000-000037030000}"/>
    <cellStyle name="–¢’è‹` 7" xfId="2882" xr:uid="{00000000-0005-0000-0000-000038030000}"/>
    <cellStyle name="–¢’è‹` 8" xfId="2883" xr:uid="{00000000-0005-0000-0000-000039030000}"/>
    <cellStyle name="–¢’è‹` 9" xfId="2884" xr:uid="{00000000-0005-0000-0000-00003A030000}"/>
    <cellStyle name="£Currency [0]" xfId="2885" xr:uid="{00000000-0005-0000-0000-00003B030000}"/>
    <cellStyle name="£Currency [1]" xfId="2886" xr:uid="{00000000-0005-0000-0000-00003C030000}"/>
    <cellStyle name="£Currency [2]" xfId="2887" xr:uid="{00000000-0005-0000-0000-00003D030000}"/>
    <cellStyle name="£Currency [p]" xfId="2888" xr:uid="{00000000-0005-0000-0000-00003E030000}"/>
    <cellStyle name="£Currency [p2]" xfId="2889" xr:uid="{00000000-0005-0000-0000-00003F030000}"/>
    <cellStyle name="£Pounds" xfId="2890" xr:uid="{00000000-0005-0000-0000-000040030000}"/>
    <cellStyle name="¤@¯EVa. Vol and seg" xfId="2891" xr:uid="{00000000-0005-0000-0000-000041030000}"/>
    <cellStyle name="¤@¯ë_ MondeoGLX-PrimeraGT(34)" xfId="2892" xr:uid="{00000000-0005-0000-0000-000042030000}"/>
    <cellStyle name="¤d¤À¦ì[0]_ MondeoGLX-PrimeraGT(34)" xfId="2893" xr:uid="{00000000-0005-0000-0000-000043030000}"/>
    <cellStyle name="¤d¤À¦ì_ MondeoGLX-PrimeraGT(34)" xfId="2894" xr:uid="{00000000-0005-0000-0000-000044030000}"/>
    <cellStyle name="¥" xfId="2895" xr:uid="{00000000-0005-0000-0000-000045030000}"/>
    <cellStyle name="¥ 10" xfId="2896" xr:uid="{00000000-0005-0000-0000-000046030000}"/>
    <cellStyle name="¥ 11" xfId="2897" xr:uid="{00000000-0005-0000-0000-000047030000}"/>
    <cellStyle name="¥ 12" xfId="2898" xr:uid="{00000000-0005-0000-0000-000048030000}"/>
    <cellStyle name="¥ 13" xfId="2899" xr:uid="{00000000-0005-0000-0000-000049030000}"/>
    <cellStyle name="¥ 2" xfId="2900" xr:uid="{00000000-0005-0000-0000-00004A030000}"/>
    <cellStyle name="¥ 3" xfId="2901" xr:uid="{00000000-0005-0000-0000-00004B030000}"/>
    <cellStyle name="¥ 4" xfId="2902" xr:uid="{00000000-0005-0000-0000-00004C030000}"/>
    <cellStyle name="¥ 5" xfId="2903" xr:uid="{00000000-0005-0000-0000-00004D030000}"/>
    <cellStyle name="¥ 6" xfId="2904" xr:uid="{00000000-0005-0000-0000-00004E030000}"/>
    <cellStyle name="¥ 7" xfId="2905" xr:uid="{00000000-0005-0000-0000-00004F030000}"/>
    <cellStyle name="¥ 8" xfId="2906" xr:uid="{00000000-0005-0000-0000-000050030000}"/>
    <cellStyle name="¥ 9" xfId="2907" xr:uid="{00000000-0005-0000-0000-000051030000}"/>
    <cellStyle name="¥_0340.MO- Preliminary Analytical Procedures" xfId="2908" xr:uid="{00000000-0005-0000-0000-000052030000}"/>
    <cellStyle name="¥_AJE-1" xfId="2909" xr:uid="{00000000-0005-0000-0000-000053030000}"/>
    <cellStyle name="¥_AJE-1_cash flow JaTra" xfId="2910" xr:uid="{00000000-0005-0000-0000-000054030000}"/>
    <cellStyle name="¥_AJE-1_WBS Jaya Trade 2009 010310" xfId="2911" xr:uid="{00000000-0005-0000-0000-000055030000}"/>
    <cellStyle name="¥_AJE-1_WBS Jaya Trade 2009.dari nana.1" xfId="2912" xr:uid="{00000000-0005-0000-0000-000056030000}"/>
    <cellStyle name="¥_AJE-1_WBS Jaya Trade 2009.dari nana.1_WBS Jaya Trade 2009 010310" xfId="2913" xr:uid="{00000000-0005-0000-0000-000057030000}"/>
    <cellStyle name="¥_AJE-1_WBS Jaya Trade 2009.dari nana.1_worksheet_repor_JTI_Konsol 09" xfId="2914" xr:uid="{00000000-0005-0000-0000-000058030000}"/>
    <cellStyle name="¥_AJE-1_worksheet_repor_JTI_Konsol 09" xfId="2915" xr:uid="{00000000-0005-0000-0000-000059030000}"/>
    <cellStyle name="¥_Work Sheet Report Sigma Cipta C. Konsolidasi" xfId="2916" xr:uid="{00000000-0005-0000-0000-00005A030000}"/>
    <cellStyle name="¥_Work Sheet Report Sigma Solusi Integrasi" xfId="2917" xr:uid="{00000000-0005-0000-0000-00005B030000}"/>
    <cellStyle name="¥_WS CEN 2009" xfId="2918" xr:uid="{00000000-0005-0000-0000-00005C030000}"/>
    <cellStyle name="¥_WS JCL Semarang 2009 -1" xfId="2919" xr:uid="{00000000-0005-0000-0000-00005D030000}"/>
    <cellStyle name="¥_WS WDBP 09" xfId="2920" xr:uid="{00000000-0005-0000-0000-00005E030000}"/>
    <cellStyle name="€" xfId="2921" xr:uid="{00000000-0005-0000-0000-00005F030000}"/>
    <cellStyle name="€ 1" xfId="2922" xr:uid="{00000000-0005-0000-0000-000060030000}"/>
    <cellStyle name="€_HEAD COUNT GRATIKA-2008" xfId="2923" xr:uid="{00000000-0005-0000-0000-000061030000}"/>
    <cellStyle name="€_HEAD COUNT GRATIKA-2008 1" xfId="2924" xr:uid="{00000000-0005-0000-0000-000062030000}"/>
    <cellStyle name="€_HEAD COUNT GRATIKA-2008(updated 09 Juni 2008)" xfId="2925" xr:uid="{00000000-0005-0000-0000-000063030000}"/>
    <cellStyle name="€_HEAD COUNT GRATIKA-2008(updated 09 Juni 2008) 1" xfId="2926" xr:uid="{00000000-0005-0000-0000-000064030000}"/>
    <cellStyle name="€_HEAD COUNT GRATIKA-2008_1" xfId="2927" xr:uid="{00000000-0005-0000-0000-000065030000}"/>
    <cellStyle name="€_HEAD COUNT GRATIKA-2008_1 1" xfId="2928" xr:uid="{00000000-0005-0000-0000-000066030000}"/>
    <cellStyle name="€_HEAD COUNT GRATIKA-2008_HEAD COUNT GRATIKA-2008" xfId="2929" xr:uid="{00000000-0005-0000-0000-000067030000}"/>
    <cellStyle name="€_HEAD COUNT GRATIKA-2008_HEAD COUNT GRATIKA-2008 1" xfId="2930" xr:uid="{00000000-0005-0000-0000-000068030000}"/>
    <cellStyle name="€_HEADCOUNT MEI08" xfId="2931" xr:uid="{00000000-0005-0000-0000-000069030000}"/>
    <cellStyle name="€_HEADCOUNT MEI08 1" xfId="2932" xr:uid="{00000000-0005-0000-0000-00006A030000}"/>
    <cellStyle name="=C:\WINNT35\SYSTEM32\COMMAND.COM" xfId="2933" xr:uid="{00000000-0005-0000-0000-00006B030000}"/>
    <cellStyle name="§Q\òm1@À" xfId="2934" xr:uid="{00000000-0005-0000-0000-00006C030000}"/>
    <cellStyle name="…" xfId="2935" xr:uid="{00000000-0005-0000-0000-00006D030000}"/>
    <cellStyle name="…_HEAD COUNT GRATIKA-2008" xfId="2936" xr:uid="{00000000-0005-0000-0000-00006E030000}"/>
    <cellStyle name="…_HEAD COUNT GRATIKA-2008(updated 09 Juni 2008)" xfId="2937" xr:uid="{00000000-0005-0000-0000-00006F030000}"/>
    <cellStyle name="…_HEAD COUNT GRATIKA-2008_1" xfId="2938" xr:uid="{00000000-0005-0000-0000-000070030000}"/>
    <cellStyle name="…_HEAD COUNT GRATIKA-2008_HEAD COUNT GRATIKA-2008" xfId="2939" xr:uid="{00000000-0005-0000-0000-000071030000}"/>
    <cellStyle name="…_HEADCOUNT MEI08" xfId="2940" xr:uid="{00000000-0005-0000-0000-000072030000}"/>
    <cellStyle name="†" xfId="2941" xr:uid="{00000000-0005-0000-0000-000073030000}"/>
    <cellStyle name="†_HEAD COUNT GRATIKA-2008" xfId="2942" xr:uid="{00000000-0005-0000-0000-000074030000}"/>
    <cellStyle name="†_HEAD COUNT GRATIKA-2008(updated 09 Juni 2008)" xfId="2943" xr:uid="{00000000-0005-0000-0000-000075030000}"/>
    <cellStyle name="†_HEAD COUNT GRATIKA-2008_1" xfId="2944" xr:uid="{00000000-0005-0000-0000-000076030000}"/>
    <cellStyle name="†_HEAD COUNT GRATIKA-2008_HEAD COUNT GRATIKA-2008" xfId="2945" xr:uid="{00000000-0005-0000-0000-000077030000}"/>
    <cellStyle name="†_HEADCOUNT MEI08" xfId="2946" xr:uid="{00000000-0005-0000-0000-000078030000}"/>
    <cellStyle name="‡" xfId="2947" xr:uid="{00000000-0005-0000-0000-000079030000}"/>
    <cellStyle name="‡ 2" xfId="2948" xr:uid="{00000000-0005-0000-0000-00007A030000}"/>
    <cellStyle name="‡_BOOK1" xfId="2949" xr:uid="{00000000-0005-0000-0000-00007B030000}"/>
    <cellStyle name="‡_BOOK1_HEAD COUNT GRATIKA 2008" xfId="2950" xr:uid="{00000000-0005-0000-0000-00007C030000}"/>
    <cellStyle name="‡_BOOK1_HEAD COUNT GRATIKA- sd DES 08" xfId="2951" xr:uid="{00000000-0005-0000-0000-00007D030000}"/>
    <cellStyle name="‡_BOOK1_HEAD COUNT GRATIKA-2008" xfId="2952" xr:uid="{00000000-0005-0000-0000-00007E030000}"/>
    <cellStyle name="‡_BOOK1_HEAD COUNT GRATIKA-2008(updated 09 Juni 2008)" xfId="2953" xr:uid="{00000000-0005-0000-0000-00007F030000}"/>
    <cellStyle name="‡_BOOK1_HEAD COUNT GRATIKA-2008(updated 09 Juni 2008)_HEAD COUNT GRATIKA 2008" xfId="2954" xr:uid="{00000000-0005-0000-0000-000080030000}"/>
    <cellStyle name="‡_BOOK1_HEAD COUNT GRATIKA-2008(updated 09 Juni 2008)_HEAD COUNT GRATIKA- sd DES 08" xfId="2955" xr:uid="{00000000-0005-0000-0000-000081030000}"/>
    <cellStyle name="‡_BOOK1_HEAD COUNT GRATIKA-2008_1" xfId="2956" xr:uid="{00000000-0005-0000-0000-000082030000}"/>
    <cellStyle name="‡_BOOK1_HEAD COUNT GRATIKA-2008_1_HEAD COUNT GRATIKA 2008" xfId="2957" xr:uid="{00000000-0005-0000-0000-000083030000}"/>
    <cellStyle name="‡_BOOK1_HEAD COUNT GRATIKA-2008_1_HEAD COUNT GRATIKA- sd DES 08" xfId="2958" xr:uid="{00000000-0005-0000-0000-000084030000}"/>
    <cellStyle name="‡_BOOK1_HEAD COUNT GRATIKA-2008_HEAD COUNT GRATIKA 2008" xfId="2959" xr:uid="{00000000-0005-0000-0000-000085030000}"/>
    <cellStyle name="‡_BOOK1_HEAD COUNT GRATIKA-2008_HEAD COUNT GRATIKA- sd DES 08" xfId="2960" xr:uid="{00000000-0005-0000-0000-000086030000}"/>
    <cellStyle name="‡_BOOK1_HEAD COUNT GRATIKA-2008_HEAD COUNT GRATIKA-2008" xfId="2961" xr:uid="{00000000-0005-0000-0000-000087030000}"/>
    <cellStyle name="‡_BOOK1_HEAD COUNT GRATIKA-2008_HEAD COUNT GRATIKA-2008_HEAD COUNT GRATIKA 2008" xfId="2962" xr:uid="{00000000-0005-0000-0000-000088030000}"/>
    <cellStyle name="‡_BOOK1_HEAD COUNT GRATIKA-2008_HEAD COUNT GRATIKA-2008_HEAD COUNT GRATIKA- sd DES 08" xfId="2963" xr:uid="{00000000-0005-0000-0000-000089030000}"/>
    <cellStyle name="‡_BOOK1_HEADCOUNT MEI08" xfId="2964" xr:uid="{00000000-0005-0000-0000-00008A030000}"/>
    <cellStyle name="‡_BOOK1_HEADCOUNT MEI08_HEAD COUNT GRATIKA 2008" xfId="2965" xr:uid="{00000000-0005-0000-0000-00008B030000}"/>
    <cellStyle name="‡_BOOK1_HEADCOUNT MEI08_HEAD COUNT GRATIKA- sd DES 08" xfId="2966" xr:uid="{00000000-0005-0000-0000-00008C030000}"/>
    <cellStyle name="‡_BOOK1_LAP_MITRA_20050616" xfId="2967" xr:uid="{00000000-0005-0000-0000-00008D030000}"/>
    <cellStyle name="‡_BOOK1_LAP_MITRA_20050616_HEAD COUNT GRATIKA 2008" xfId="2968" xr:uid="{00000000-0005-0000-0000-00008E030000}"/>
    <cellStyle name="‡_BOOK1_LAP_MITRA_20050616_HEAD COUNT GRATIKA- sd DES 08" xfId="2969" xr:uid="{00000000-0005-0000-0000-00008F030000}"/>
    <cellStyle name="‡_BOOK1_LAP_MITRA_20050616_HEAD COUNT GRATIKA-2008" xfId="2970" xr:uid="{00000000-0005-0000-0000-000090030000}"/>
    <cellStyle name="‡_BOOK1_LAP_MITRA_20050616_HEAD COUNT GRATIKA-2008(updated 09 Juni 2008)" xfId="2971" xr:uid="{00000000-0005-0000-0000-000091030000}"/>
    <cellStyle name="‡_BOOK1_LAP_MITRA_20050616_HEAD COUNT GRATIKA-2008(updated 09 Juni 2008)_HEAD COUNT GRATIKA 2008" xfId="2972" xr:uid="{00000000-0005-0000-0000-000092030000}"/>
    <cellStyle name="‡_BOOK1_LAP_MITRA_20050616_HEAD COUNT GRATIKA-2008(updated 09 Juni 2008)_HEAD COUNT GRATIKA- sd DES 08" xfId="2973" xr:uid="{00000000-0005-0000-0000-000093030000}"/>
    <cellStyle name="‡_BOOK1_LAP_MITRA_20050616_HEAD COUNT GRATIKA-2008_1" xfId="2974" xr:uid="{00000000-0005-0000-0000-000094030000}"/>
    <cellStyle name="‡_BOOK1_LAP_MITRA_20050616_HEAD COUNT GRATIKA-2008_1_HEAD COUNT GRATIKA 2008" xfId="2975" xr:uid="{00000000-0005-0000-0000-000095030000}"/>
    <cellStyle name="‡_BOOK1_LAP_MITRA_20050616_HEAD COUNT GRATIKA-2008_1_HEAD COUNT GRATIKA- sd DES 08" xfId="2976" xr:uid="{00000000-0005-0000-0000-000096030000}"/>
    <cellStyle name="‡_BOOK1_LAP_MITRA_20050616_HEAD COUNT GRATIKA-2008_HEAD COUNT GRATIKA 2008" xfId="2977" xr:uid="{00000000-0005-0000-0000-000097030000}"/>
    <cellStyle name="‡_BOOK1_LAP_MITRA_20050616_HEAD COUNT GRATIKA-2008_HEAD COUNT GRATIKA- sd DES 08" xfId="2978" xr:uid="{00000000-0005-0000-0000-000098030000}"/>
    <cellStyle name="‡_BOOK1_LAP_MITRA_20050616_HEAD COUNT GRATIKA-2008_HEAD COUNT GRATIKA-2008" xfId="2979" xr:uid="{00000000-0005-0000-0000-000099030000}"/>
    <cellStyle name="‡_BOOK1_LAP_MITRA_20050616_HEAD COUNT GRATIKA-2008_HEAD COUNT GRATIKA-2008_HEAD COUNT GRATIKA 2008" xfId="2980" xr:uid="{00000000-0005-0000-0000-00009A030000}"/>
    <cellStyle name="‡_BOOK1_LAP_MITRA_20050616_HEAD COUNT GRATIKA-2008_HEAD COUNT GRATIKA-2008_HEAD COUNT GRATIKA- sd DES 08" xfId="2981" xr:uid="{00000000-0005-0000-0000-00009B030000}"/>
    <cellStyle name="‡_BOOK1_LAP_MITRA_20050616_HEADCOUNT MEI08" xfId="2982" xr:uid="{00000000-0005-0000-0000-00009C030000}"/>
    <cellStyle name="‡_BOOK1_LAP_MITRA_20050616_HEADCOUNT MEI08_HEAD COUNT GRATIKA 2008" xfId="2983" xr:uid="{00000000-0005-0000-0000-00009D030000}"/>
    <cellStyle name="‡_BOOK1_LAP_MITRA_20050616_HEADCOUNT MEI08_HEAD COUNT GRATIKA- sd DES 08" xfId="2984" xr:uid="{00000000-0005-0000-0000-00009E030000}"/>
    <cellStyle name="‡_FS CT 06302002 increase (decrease)" xfId="2985" xr:uid="{00000000-0005-0000-0000-00009F030000}"/>
    <cellStyle name="‡_HEAD COUNT GRATIKA-2008" xfId="2986" xr:uid="{00000000-0005-0000-0000-0000A0030000}"/>
    <cellStyle name="‡_HEAD COUNT GRATIKA-2008(updated 09 Juni 2008)" xfId="2987" xr:uid="{00000000-0005-0000-0000-0000A1030000}"/>
    <cellStyle name="‡_HEAD COUNT GRATIKA-2008_1" xfId="2988" xr:uid="{00000000-0005-0000-0000-0000A2030000}"/>
    <cellStyle name="‡_HEAD COUNT GRATIKA-2008_HEAD COUNT GRATIKA-2008" xfId="2989" xr:uid="{00000000-0005-0000-0000-0000A3030000}"/>
    <cellStyle name="‡_HEADCOUNT MEI08" xfId="2990" xr:uid="{00000000-0005-0000-0000-0000A4030000}"/>
    <cellStyle name="‡_STA-DRP" xfId="2991" xr:uid="{00000000-0005-0000-0000-0000A5030000}"/>
    <cellStyle name="‡_STA-DRP_FS CT 06302002 increase (decrease)" xfId="2992" xr:uid="{00000000-0005-0000-0000-0000A6030000}"/>
    <cellStyle name="•W?_BOOKSHIP" xfId="2993" xr:uid="{00000000-0005-0000-0000-0000A7030000}"/>
    <cellStyle name="•W€_!!!GO" xfId="2994" xr:uid="{00000000-0005-0000-0000-0000A8030000}"/>
    <cellStyle name="•W_J29Aopt???PDP" xfId="2995" xr:uid="{00000000-0005-0000-0000-0000A9030000}"/>
    <cellStyle name="" xfId="2996" xr:uid="{00000000-0005-0000-0000-0000AA030000}"/>
    <cellStyle name="æØè [0.00]_laroux" xfId="2997" xr:uid="{00000000-0005-0000-0000-0000AB030000}"/>
    <cellStyle name="æØè_laroux" xfId="2998" xr:uid="{00000000-0005-0000-0000-0000AC030000}"/>
    <cellStyle name="ÊÝ [0.00]_ÃÞ½¸Ä¯Ìß" xfId="2999" xr:uid="{00000000-0005-0000-0000-0000AD030000}"/>
    <cellStyle name="ÊÝ_ÃÞ½¸Ä¯Ìß" xfId="3000" xr:uid="{00000000-0005-0000-0000-0000AE030000}"/>
    <cellStyle name="W_²ÝÀ°È¯Ä" xfId="3001" xr:uid="{00000000-0005-0000-0000-0000AF030000}"/>
    <cellStyle name="0,0_x000d__x000a_NA_x000d__x000a_" xfId="3002" xr:uid="{00000000-0005-0000-0000-0000B0030000}"/>
    <cellStyle name="0.0 x; (0.0 x)" xfId="3003" xr:uid="{00000000-0005-0000-0000-0000B1030000}"/>
    <cellStyle name="000" xfId="3004" xr:uid="{00000000-0005-0000-0000-0000B2030000}"/>
    <cellStyle name="1" xfId="3005" xr:uid="{00000000-0005-0000-0000-0000B3030000}"/>
    <cellStyle name="1 000 Kc_laroux" xfId="3006" xr:uid="{00000000-0005-0000-0000-0000B4030000}"/>
    <cellStyle name="1 000 Ke_laroux" xfId="3007" xr:uid="{00000000-0005-0000-0000-0000B5030000}"/>
    <cellStyle name="1_2004scorecardna66fcst" xfId="3008" xr:uid="{00000000-0005-0000-0000-0000B6030000}"/>
    <cellStyle name="20% - Accent1 10" xfId="3009" xr:uid="{00000000-0005-0000-0000-0000B7030000}"/>
    <cellStyle name="20% - Accent1 100" xfId="3010" xr:uid="{00000000-0005-0000-0000-0000B8030000}"/>
    <cellStyle name="20% - Accent1 101" xfId="3011" xr:uid="{00000000-0005-0000-0000-0000B9030000}"/>
    <cellStyle name="20% - Accent1 102" xfId="3012" xr:uid="{00000000-0005-0000-0000-0000BA030000}"/>
    <cellStyle name="20% - Accent1 103" xfId="3013" xr:uid="{00000000-0005-0000-0000-0000BB030000}"/>
    <cellStyle name="20% - Accent1 104" xfId="3014" xr:uid="{00000000-0005-0000-0000-0000BC030000}"/>
    <cellStyle name="20% - Accent1 105" xfId="3015" xr:uid="{00000000-0005-0000-0000-0000BD030000}"/>
    <cellStyle name="20% - Accent1 106" xfId="3016" xr:uid="{00000000-0005-0000-0000-0000BE030000}"/>
    <cellStyle name="20% - Accent1 107" xfId="3017" xr:uid="{00000000-0005-0000-0000-0000BF030000}"/>
    <cellStyle name="20% - Accent1 108" xfId="3018" xr:uid="{00000000-0005-0000-0000-0000C0030000}"/>
    <cellStyle name="20% - Accent1 109" xfId="3019" xr:uid="{00000000-0005-0000-0000-0000C1030000}"/>
    <cellStyle name="20% - Accent1 11" xfId="3020" xr:uid="{00000000-0005-0000-0000-0000C2030000}"/>
    <cellStyle name="20% - Accent1 110" xfId="3021" xr:uid="{00000000-0005-0000-0000-0000C3030000}"/>
    <cellStyle name="20% - Accent1 111" xfId="3022" xr:uid="{00000000-0005-0000-0000-0000C4030000}"/>
    <cellStyle name="20% - Accent1 112" xfId="3023" xr:uid="{00000000-0005-0000-0000-0000C5030000}"/>
    <cellStyle name="20% - Accent1 113" xfId="3024" xr:uid="{00000000-0005-0000-0000-0000C6030000}"/>
    <cellStyle name="20% - Accent1 114" xfId="3025" xr:uid="{00000000-0005-0000-0000-0000C7030000}"/>
    <cellStyle name="20% - Accent1 115" xfId="3026" xr:uid="{00000000-0005-0000-0000-0000C8030000}"/>
    <cellStyle name="20% - Accent1 116" xfId="3027" xr:uid="{00000000-0005-0000-0000-0000C9030000}"/>
    <cellStyle name="20% - Accent1 117" xfId="3028" xr:uid="{00000000-0005-0000-0000-0000CA030000}"/>
    <cellStyle name="20% - Accent1 118" xfId="3029" xr:uid="{00000000-0005-0000-0000-0000CB030000}"/>
    <cellStyle name="20% - Accent1 119" xfId="3030" xr:uid="{00000000-0005-0000-0000-0000CC030000}"/>
    <cellStyle name="20% - Accent1 12" xfId="3031" xr:uid="{00000000-0005-0000-0000-0000CD030000}"/>
    <cellStyle name="20% - Accent1 120" xfId="3032" xr:uid="{00000000-0005-0000-0000-0000CE030000}"/>
    <cellStyle name="20% - Accent1 121" xfId="3033" xr:uid="{00000000-0005-0000-0000-0000CF030000}"/>
    <cellStyle name="20% - Accent1 122" xfId="3034" xr:uid="{00000000-0005-0000-0000-0000D0030000}"/>
    <cellStyle name="20% - Accent1 123" xfId="3035" xr:uid="{00000000-0005-0000-0000-0000D1030000}"/>
    <cellStyle name="20% - Accent1 124" xfId="3036" xr:uid="{00000000-0005-0000-0000-0000D2030000}"/>
    <cellStyle name="20% - Accent1 125" xfId="3037" xr:uid="{00000000-0005-0000-0000-0000D3030000}"/>
    <cellStyle name="20% - Accent1 126" xfId="3038" xr:uid="{00000000-0005-0000-0000-0000D4030000}"/>
    <cellStyle name="20% - Accent1 127" xfId="3039" xr:uid="{00000000-0005-0000-0000-0000D5030000}"/>
    <cellStyle name="20% - Accent1 128" xfId="3040" xr:uid="{00000000-0005-0000-0000-0000D6030000}"/>
    <cellStyle name="20% - Accent1 129" xfId="3041" xr:uid="{00000000-0005-0000-0000-0000D7030000}"/>
    <cellStyle name="20% - Accent1 13" xfId="3042" xr:uid="{00000000-0005-0000-0000-0000D8030000}"/>
    <cellStyle name="20% - Accent1 130" xfId="3043" xr:uid="{00000000-0005-0000-0000-0000D9030000}"/>
    <cellStyle name="20% - Accent1 131" xfId="3044" xr:uid="{00000000-0005-0000-0000-0000DA030000}"/>
    <cellStyle name="20% - Accent1 132" xfId="3045" xr:uid="{00000000-0005-0000-0000-0000DB030000}"/>
    <cellStyle name="20% - Accent1 133" xfId="3046" xr:uid="{00000000-0005-0000-0000-0000DC030000}"/>
    <cellStyle name="20% - Accent1 134" xfId="3047" xr:uid="{00000000-0005-0000-0000-0000DD030000}"/>
    <cellStyle name="20% - Accent1 135" xfId="3048" xr:uid="{00000000-0005-0000-0000-0000DE030000}"/>
    <cellStyle name="20% - Accent1 136" xfId="3049" xr:uid="{00000000-0005-0000-0000-0000DF030000}"/>
    <cellStyle name="20% - Accent1 137" xfId="3050" xr:uid="{00000000-0005-0000-0000-0000E0030000}"/>
    <cellStyle name="20% - Accent1 138" xfId="3051" xr:uid="{00000000-0005-0000-0000-0000E1030000}"/>
    <cellStyle name="20% - Accent1 139" xfId="3052" xr:uid="{00000000-0005-0000-0000-0000E2030000}"/>
    <cellStyle name="20% - Accent1 14" xfId="3053" xr:uid="{00000000-0005-0000-0000-0000E3030000}"/>
    <cellStyle name="20% - Accent1 140" xfId="3054" xr:uid="{00000000-0005-0000-0000-0000E4030000}"/>
    <cellStyle name="20% - Accent1 141" xfId="3055" xr:uid="{00000000-0005-0000-0000-0000E5030000}"/>
    <cellStyle name="20% - Accent1 142" xfId="3056" xr:uid="{00000000-0005-0000-0000-0000E6030000}"/>
    <cellStyle name="20% - Accent1 143" xfId="3057" xr:uid="{00000000-0005-0000-0000-0000E7030000}"/>
    <cellStyle name="20% - Accent1 144" xfId="3058" xr:uid="{00000000-0005-0000-0000-0000E8030000}"/>
    <cellStyle name="20% - Accent1 145" xfId="3059" xr:uid="{00000000-0005-0000-0000-0000E9030000}"/>
    <cellStyle name="20% - Accent1 146" xfId="3060" xr:uid="{00000000-0005-0000-0000-0000EA030000}"/>
    <cellStyle name="20% - Accent1 147" xfId="3061" xr:uid="{00000000-0005-0000-0000-0000EB030000}"/>
    <cellStyle name="20% - Accent1 148" xfId="3062" xr:uid="{00000000-0005-0000-0000-0000EC030000}"/>
    <cellStyle name="20% - Accent1 149" xfId="3063" xr:uid="{00000000-0005-0000-0000-0000ED030000}"/>
    <cellStyle name="20% - Accent1 15" xfId="3064" xr:uid="{00000000-0005-0000-0000-0000EE030000}"/>
    <cellStyle name="20% - Accent1 150" xfId="3065" xr:uid="{00000000-0005-0000-0000-0000EF030000}"/>
    <cellStyle name="20% - Accent1 151" xfId="3066" xr:uid="{00000000-0005-0000-0000-0000F0030000}"/>
    <cellStyle name="20% - Accent1 152" xfId="3067" xr:uid="{00000000-0005-0000-0000-0000F1030000}"/>
    <cellStyle name="20% - Accent1 153" xfId="3068" xr:uid="{00000000-0005-0000-0000-0000F2030000}"/>
    <cellStyle name="20% - Accent1 154" xfId="3069" xr:uid="{00000000-0005-0000-0000-0000F3030000}"/>
    <cellStyle name="20% - Accent1 155" xfId="3070" xr:uid="{00000000-0005-0000-0000-0000F4030000}"/>
    <cellStyle name="20% - Accent1 156" xfId="3071" xr:uid="{00000000-0005-0000-0000-0000F5030000}"/>
    <cellStyle name="20% - Accent1 157" xfId="3072" xr:uid="{00000000-0005-0000-0000-0000F6030000}"/>
    <cellStyle name="20% - Accent1 158" xfId="3073" xr:uid="{00000000-0005-0000-0000-0000F7030000}"/>
    <cellStyle name="20% - Accent1 159" xfId="3074" xr:uid="{00000000-0005-0000-0000-0000F8030000}"/>
    <cellStyle name="20% - Accent1 16" xfId="3075" xr:uid="{00000000-0005-0000-0000-0000F9030000}"/>
    <cellStyle name="20% - Accent1 160" xfId="3076" xr:uid="{00000000-0005-0000-0000-0000FA030000}"/>
    <cellStyle name="20% - Accent1 161" xfId="3077" xr:uid="{00000000-0005-0000-0000-0000FB030000}"/>
    <cellStyle name="20% - Accent1 162" xfId="3078" xr:uid="{00000000-0005-0000-0000-0000FC030000}"/>
    <cellStyle name="20% - Accent1 163" xfId="3079" xr:uid="{00000000-0005-0000-0000-0000FD030000}"/>
    <cellStyle name="20% - Accent1 164" xfId="3080" xr:uid="{00000000-0005-0000-0000-0000FE030000}"/>
    <cellStyle name="20% - Accent1 165" xfId="3081" xr:uid="{00000000-0005-0000-0000-0000FF030000}"/>
    <cellStyle name="20% - Accent1 166" xfId="3082" xr:uid="{00000000-0005-0000-0000-000000040000}"/>
    <cellStyle name="20% - Accent1 167" xfId="3083" xr:uid="{00000000-0005-0000-0000-000001040000}"/>
    <cellStyle name="20% - Accent1 168" xfId="3084" xr:uid="{00000000-0005-0000-0000-000002040000}"/>
    <cellStyle name="20% - Accent1 169" xfId="3085" xr:uid="{00000000-0005-0000-0000-000003040000}"/>
    <cellStyle name="20% - Accent1 17" xfId="3086" xr:uid="{00000000-0005-0000-0000-000004040000}"/>
    <cellStyle name="20% - Accent1 170" xfId="3087" xr:uid="{00000000-0005-0000-0000-000005040000}"/>
    <cellStyle name="20% - Accent1 171" xfId="3088" xr:uid="{00000000-0005-0000-0000-000006040000}"/>
    <cellStyle name="20% - Accent1 172" xfId="3089" xr:uid="{00000000-0005-0000-0000-000007040000}"/>
    <cellStyle name="20% - Accent1 173" xfId="3090" xr:uid="{00000000-0005-0000-0000-000008040000}"/>
    <cellStyle name="20% - Accent1 174" xfId="3091" xr:uid="{00000000-0005-0000-0000-000009040000}"/>
    <cellStyle name="20% - Accent1 175" xfId="3092" xr:uid="{00000000-0005-0000-0000-00000A040000}"/>
    <cellStyle name="20% - Accent1 176" xfId="3093" xr:uid="{00000000-0005-0000-0000-00000B040000}"/>
    <cellStyle name="20% - Accent1 177" xfId="3094" xr:uid="{00000000-0005-0000-0000-00000C040000}"/>
    <cellStyle name="20% - Accent1 178" xfId="3095" xr:uid="{00000000-0005-0000-0000-00000D040000}"/>
    <cellStyle name="20% - Accent1 179" xfId="3096" xr:uid="{00000000-0005-0000-0000-00000E040000}"/>
    <cellStyle name="20% - Accent1 18" xfId="3097" xr:uid="{00000000-0005-0000-0000-00000F040000}"/>
    <cellStyle name="20% - Accent1 180" xfId="3098" xr:uid="{00000000-0005-0000-0000-000010040000}"/>
    <cellStyle name="20% - Accent1 181" xfId="3099" xr:uid="{00000000-0005-0000-0000-000011040000}"/>
    <cellStyle name="20% - Accent1 182" xfId="3100" xr:uid="{00000000-0005-0000-0000-000012040000}"/>
    <cellStyle name="20% - Accent1 183" xfId="3101" xr:uid="{00000000-0005-0000-0000-000013040000}"/>
    <cellStyle name="20% - Accent1 184" xfId="3102" xr:uid="{00000000-0005-0000-0000-000014040000}"/>
    <cellStyle name="20% - Accent1 185" xfId="3103" xr:uid="{00000000-0005-0000-0000-000015040000}"/>
    <cellStyle name="20% - Accent1 186" xfId="3104" xr:uid="{00000000-0005-0000-0000-000016040000}"/>
    <cellStyle name="20% - Accent1 187" xfId="3105" xr:uid="{00000000-0005-0000-0000-000017040000}"/>
    <cellStyle name="20% - Accent1 188" xfId="20244" xr:uid="{00000000-0005-0000-0000-000018040000}"/>
    <cellStyle name="20% - Accent1 19" xfId="3106" xr:uid="{00000000-0005-0000-0000-000019040000}"/>
    <cellStyle name="20% - Accent1 2" xfId="1618" xr:uid="{00000000-0005-0000-0000-00001A040000}"/>
    <cellStyle name="20% - Accent1 2 2" xfId="3108" xr:uid="{00000000-0005-0000-0000-00001B040000}"/>
    <cellStyle name="20% - Accent1 2 3" xfId="3109" xr:uid="{00000000-0005-0000-0000-00001C040000}"/>
    <cellStyle name="20% - Accent1 2 4" xfId="3110" xr:uid="{00000000-0005-0000-0000-00001D040000}"/>
    <cellStyle name="20% - Accent1 2 5" xfId="3111" xr:uid="{00000000-0005-0000-0000-00001E040000}"/>
    <cellStyle name="20% - Accent1 2 6" xfId="20245" xr:uid="{00000000-0005-0000-0000-00001F040000}"/>
    <cellStyle name="20% - Accent1 2 7" xfId="3107" xr:uid="{00000000-0005-0000-0000-000020040000}"/>
    <cellStyle name="20% - Accent1 2_tagihan bruto" xfId="3112" xr:uid="{00000000-0005-0000-0000-000021040000}"/>
    <cellStyle name="20% - Accent1 20" xfId="3113" xr:uid="{00000000-0005-0000-0000-000022040000}"/>
    <cellStyle name="20% - Accent1 21" xfId="3114" xr:uid="{00000000-0005-0000-0000-000023040000}"/>
    <cellStyle name="20% - Accent1 22" xfId="3115" xr:uid="{00000000-0005-0000-0000-000024040000}"/>
    <cellStyle name="20% - Accent1 23" xfId="3116" xr:uid="{00000000-0005-0000-0000-000025040000}"/>
    <cellStyle name="20% - Accent1 24" xfId="3117" xr:uid="{00000000-0005-0000-0000-000026040000}"/>
    <cellStyle name="20% - Accent1 25" xfId="3118" xr:uid="{00000000-0005-0000-0000-000027040000}"/>
    <cellStyle name="20% - Accent1 26" xfId="3119" xr:uid="{00000000-0005-0000-0000-000028040000}"/>
    <cellStyle name="20% - Accent1 27" xfId="3120" xr:uid="{00000000-0005-0000-0000-000029040000}"/>
    <cellStyle name="20% - Accent1 28" xfId="3121" xr:uid="{00000000-0005-0000-0000-00002A040000}"/>
    <cellStyle name="20% - Accent1 29" xfId="3122" xr:uid="{00000000-0005-0000-0000-00002B040000}"/>
    <cellStyle name="20% - Accent1 3" xfId="1619" xr:uid="{00000000-0005-0000-0000-00002C040000}"/>
    <cellStyle name="20% - Accent1 3 2" xfId="20246" xr:uid="{00000000-0005-0000-0000-00002D040000}"/>
    <cellStyle name="20% - Accent1 3 3" xfId="3123" xr:uid="{00000000-0005-0000-0000-00002E040000}"/>
    <cellStyle name="20% - Accent1 30" xfId="3124" xr:uid="{00000000-0005-0000-0000-00002F040000}"/>
    <cellStyle name="20% - Accent1 31" xfId="3125" xr:uid="{00000000-0005-0000-0000-000030040000}"/>
    <cellStyle name="20% - Accent1 32" xfId="3126" xr:uid="{00000000-0005-0000-0000-000031040000}"/>
    <cellStyle name="20% - Accent1 33" xfId="3127" xr:uid="{00000000-0005-0000-0000-000032040000}"/>
    <cellStyle name="20% - Accent1 34" xfId="3128" xr:uid="{00000000-0005-0000-0000-000033040000}"/>
    <cellStyle name="20% - Accent1 35" xfId="3129" xr:uid="{00000000-0005-0000-0000-000034040000}"/>
    <cellStyle name="20% - Accent1 36" xfId="3130" xr:uid="{00000000-0005-0000-0000-000035040000}"/>
    <cellStyle name="20% - Accent1 37" xfId="3131" xr:uid="{00000000-0005-0000-0000-000036040000}"/>
    <cellStyle name="20% - Accent1 38" xfId="3132" xr:uid="{00000000-0005-0000-0000-000037040000}"/>
    <cellStyle name="20% - Accent1 39" xfId="3133" xr:uid="{00000000-0005-0000-0000-000038040000}"/>
    <cellStyle name="20% - Accent1 4" xfId="1620" xr:uid="{00000000-0005-0000-0000-000039040000}"/>
    <cellStyle name="20% - Accent1 4 2" xfId="20247" xr:uid="{00000000-0005-0000-0000-00003A040000}"/>
    <cellStyle name="20% - Accent1 4 3" xfId="3134" xr:uid="{00000000-0005-0000-0000-00003B040000}"/>
    <cellStyle name="20% - Accent1 40" xfId="3135" xr:uid="{00000000-0005-0000-0000-00003C040000}"/>
    <cellStyle name="20% - Accent1 41" xfId="3136" xr:uid="{00000000-0005-0000-0000-00003D040000}"/>
    <cellStyle name="20% - Accent1 42" xfId="3137" xr:uid="{00000000-0005-0000-0000-00003E040000}"/>
    <cellStyle name="20% - Accent1 43" xfId="3138" xr:uid="{00000000-0005-0000-0000-00003F040000}"/>
    <cellStyle name="20% - Accent1 44" xfId="3139" xr:uid="{00000000-0005-0000-0000-000040040000}"/>
    <cellStyle name="20% - Accent1 45" xfId="3140" xr:uid="{00000000-0005-0000-0000-000041040000}"/>
    <cellStyle name="20% - Accent1 46" xfId="3141" xr:uid="{00000000-0005-0000-0000-000042040000}"/>
    <cellStyle name="20% - Accent1 47" xfId="3142" xr:uid="{00000000-0005-0000-0000-000043040000}"/>
    <cellStyle name="20% - Accent1 48" xfId="3143" xr:uid="{00000000-0005-0000-0000-000044040000}"/>
    <cellStyle name="20% - Accent1 49" xfId="3144" xr:uid="{00000000-0005-0000-0000-000045040000}"/>
    <cellStyle name="20% - Accent1 5" xfId="3145" xr:uid="{00000000-0005-0000-0000-000046040000}"/>
    <cellStyle name="20% - Accent1 5 2" xfId="20248" xr:uid="{00000000-0005-0000-0000-000047040000}"/>
    <cellStyle name="20% - Accent1 50" xfId="3146" xr:uid="{00000000-0005-0000-0000-000048040000}"/>
    <cellStyle name="20% - Accent1 51" xfId="3147" xr:uid="{00000000-0005-0000-0000-000049040000}"/>
    <cellStyle name="20% - Accent1 52" xfId="3148" xr:uid="{00000000-0005-0000-0000-00004A040000}"/>
    <cellStyle name="20% - Accent1 53" xfId="3149" xr:uid="{00000000-0005-0000-0000-00004B040000}"/>
    <cellStyle name="20% - Accent1 54" xfId="3150" xr:uid="{00000000-0005-0000-0000-00004C040000}"/>
    <cellStyle name="20% - Accent1 55" xfId="3151" xr:uid="{00000000-0005-0000-0000-00004D040000}"/>
    <cellStyle name="20% - Accent1 56" xfId="3152" xr:uid="{00000000-0005-0000-0000-00004E040000}"/>
    <cellStyle name="20% - Accent1 57" xfId="3153" xr:uid="{00000000-0005-0000-0000-00004F040000}"/>
    <cellStyle name="20% - Accent1 58" xfId="3154" xr:uid="{00000000-0005-0000-0000-000050040000}"/>
    <cellStyle name="20% - Accent1 59" xfId="3155" xr:uid="{00000000-0005-0000-0000-000051040000}"/>
    <cellStyle name="20% - Accent1 6" xfId="3156" xr:uid="{00000000-0005-0000-0000-000052040000}"/>
    <cellStyle name="20% - Accent1 60" xfId="3157" xr:uid="{00000000-0005-0000-0000-000053040000}"/>
    <cellStyle name="20% - Accent1 61" xfId="3158" xr:uid="{00000000-0005-0000-0000-000054040000}"/>
    <cellStyle name="20% - Accent1 62" xfId="3159" xr:uid="{00000000-0005-0000-0000-000055040000}"/>
    <cellStyle name="20% - Accent1 63" xfId="3160" xr:uid="{00000000-0005-0000-0000-000056040000}"/>
    <cellStyle name="20% - Accent1 64" xfId="3161" xr:uid="{00000000-0005-0000-0000-000057040000}"/>
    <cellStyle name="20% - Accent1 65" xfId="3162" xr:uid="{00000000-0005-0000-0000-000058040000}"/>
    <cellStyle name="20% - Accent1 66" xfId="3163" xr:uid="{00000000-0005-0000-0000-000059040000}"/>
    <cellStyle name="20% - Accent1 67" xfId="3164" xr:uid="{00000000-0005-0000-0000-00005A040000}"/>
    <cellStyle name="20% - Accent1 68" xfId="3165" xr:uid="{00000000-0005-0000-0000-00005B040000}"/>
    <cellStyle name="20% - Accent1 69" xfId="3166" xr:uid="{00000000-0005-0000-0000-00005C040000}"/>
    <cellStyle name="20% - Accent1 7" xfId="3167" xr:uid="{00000000-0005-0000-0000-00005D040000}"/>
    <cellStyle name="20% - Accent1 70" xfId="3168" xr:uid="{00000000-0005-0000-0000-00005E040000}"/>
    <cellStyle name="20% - Accent1 71" xfId="3169" xr:uid="{00000000-0005-0000-0000-00005F040000}"/>
    <cellStyle name="20% - Accent1 72" xfId="3170" xr:uid="{00000000-0005-0000-0000-000060040000}"/>
    <cellStyle name="20% - Accent1 73" xfId="3171" xr:uid="{00000000-0005-0000-0000-000061040000}"/>
    <cellStyle name="20% - Accent1 74" xfId="3172" xr:uid="{00000000-0005-0000-0000-000062040000}"/>
    <cellStyle name="20% - Accent1 75" xfId="3173" xr:uid="{00000000-0005-0000-0000-000063040000}"/>
    <cellStyle name="20% - Accent1 76" xfId="3174" xr:uid="{00000000-0005-0000-0000-000064040000}"/>
    <cellStyle name="20% - Accent1 77" xfId="3175" xr:uid="{00000000-0005-0000-0000-000065040000}"/>
    <cellStyle name="20% - Accent1 78" xfId="3176" xr:uid="{00000000-0005-0000-0000-000066040000}"/>
    <cellStyle name="20% - Accent1 79" xfId="3177" xr:uid="{00000000-0005-0000-0000-000067040000}"/>
    <cellStyle name="20% - Accent1 8" xfId="3178" xr:uid="{00000000-0005-0000-0000-000068040000}"/>
    <cellStyle name="20% - Accent1 80" xfId="3179" xr:uid="{00000000-0005-0000-0000-000069040000}"/>
    <cellStyle name="20% - Accent1 81" xfId="3180" xr:uid="{00000000-0005-0000-0000-00006A040000}"/>
    <cellStyle name="20% - Accent1 82" xfId="3181" xr:uid="{00000000-0005-0000-0000-00006B040000}"/>
    <cellStyle name="20% - Accent1 83" xfId="3182" xr:uid="{00000000-0005-0000-0000-00006C040000}"/>
    <cellStyle name="20% - Accent1 84" xfId="3183" xr:uid="{00000000-0005-0000-0000-00006D040000}"/>
    <cellStyle name="20% - Accent1 85" xfId="3184" xr:uid="{00000000-0005-0000-0000-00006E040000}"/>
    <cellStyle name="20% - Accent1 86" xfId="3185" xr:uid="{00000000-0005-0000-0000-00006F040000}"/>
    <cellStyle name="20% - Accent1 87" xfId="3186" xr:uid="{00000000-0005-0000-0000-000070040000}"/>
    <cellStyle name="20% - Accent1 88" xfId="3187" xr:uid="{00000000-0005-0000-0000-000071040000}"/>
    <cellStyle name="20% - Accent1 89" xfId="3188" xr:uid="{00000000-0005-0000-0000-000072040000}"/>
    <cellStyle name="20% - Accent1 9" xfId="3189" xr:uid="{00000000-0005-0000-0000-000073040000}"/>
    <cellStyle name="20% - Accent1 90" xfId="3190" xr:uid="{00000000-0005-0000-0000-000074040000}"/>
    <cellStyle name="20% - Accent1 91" xfId="3191" xr:uid="{00000000-0005-0000-0000-000075040000}"/>
    <cellStyle name="20% - Accent1 92" xfId="3192" xr:uid="{00000000-0005-0000-0000-000076040000}"/>
    <cellStyle name="20% - Accent1 93" xfId="3193" xr:uid="{00000000-0005-0000-0000-000077040000}"/>
    <cellStyle name="20% - Accent1 94" xfId="3194" xr:uid="{00000000-0005-0000-0000-000078040000}"/>
    <cellStyle name="20% - Accent1 95" xfId="3195" xr:uid="{00000000-0005-0000-0000-000079040000}"/>
    <cellStyle name="20% - Accent1 96" xfId="3196" xr:uid="{00000000-0005-0000-0000-00007A040000}"/>
    <cellStyle name="20% - Accent1 97" xfId="3197" xr:uid="{00000000-0005-0000-0000-00007B040000}"/>
    <cellStyle name="20% - Accent1 98" xfId="3198" xr:uid="{00000000-0005-0000-0000-00007C040000}"/>
    <cellStyle name="20% - Accent1 99" xfId="3199" xr:uid="{00000000-0005-0000-0000-00007D040000}"/>
    <cellStyle name="20% - Accent2 10" xfId="3200" xr:uid="{00000000-0005-0000-0000-00007E040000}"/>
    <cellStyle name="20% - Accent2 100" xfId="3201" xr:uid="{00000000-0005-0000-0000-00007F040000}"/>
    <cellStyle name="20% - Accent2 101" xfId="3202" xr:uid="{00000000-0005-0000-0000-000080040000}"/>
    <cellStyle name="20% - Accent2 102" xfId="3203" xr:uid="{00000000-0005-0000-0000-000081040000}"/>
    <cellStyle name="20% - Accent2 103" xfId="3204" xr:uid="{00000000-0005-0000-0000-000082040000}"/>
    <cellStyle name="20% - Accent2 104" xfId="3205" xr:uid="{00000000-0005-0000-0000-000083040000}"/>
    <cellStyle name="20% - Accent2 105" xfId="3206" xr:uid="{00000000-0005-0000-0000-000084040000}"/>
    <cellStyle name="20% - Accent2 106" xfId="3207" xr:uid="{00000000-0005-0000-0000-000085040000}"/>
    <cellStyle name="20% - Accent2 107" xfId="3208" xr:uid="{00000000-0005-0000-0000-000086040000}"/>
    <cellStyle name="20% - Accent2 108" xfId="3209" xr:uid="{00000000-0005-0000-0000-000087040000}"/>
    <cellStyle name="20% - Accent2 109" xfId="3210" xr:uid="{00000000-0005-0000-0000-000088040000}"/>
    <cellStyle name="20% - Accent2 11" xfId="3211" xr:uid="{00000000-0005-0000-0000-000089040000}"/>
    <cellStyle name="20% - Accent2 110" xfId="3212" xr:uid="{00000000-0005-0000-0000-00008A040000}"/>
    <cellStyle name="20% - Accent2 111" xfId="3213" xr:uid="{00000000-0005-0000-0000-00008B040000}"/>
    <cellStyle name="20% - Accent2 112" xfId="3214" xr:uid="{00000000-0005-0000-0000-00008C040000}"/>
    <cellStyle name="20% - Accent2 113" xfId="3215" xr:uid="{00000000-0005-0000-0000-00008D040000}"/>
    <cellStyle name="20% - Accent2 114" xfId="3216" xr:uid="{00000000-0005-0000-0000-00008E040000}"/>
    <cellStyle name="20% - Accent2 115" xfId="3217" xr:uid="{00000000-0005-0000-0000-00008F040000}"/>
    <cellStyle name="20% - Accent2 116" xfId="3218" xr:uid="{00000000-0005-0000-0000-000090040000}"/>
    <cellStyle name="20% - Accent2 117" xfId="3219" xr:uid="{00000000-0005-0000-0000-000091040000}"/>
    <cellStyle name="20% - Accent2 118" xfId="3220" xr:uid="{00000000-0005-0000-0000-000092040000}"/>
    <cellStyle name="20% - Accent2 119" xfId="3221" xr:uid="{00000000-0005-0000-0000-000093040000}"/>
    <cellStyle name="20% - Accent2 12" xfId="3222" xr:uid="{00000000-0005-0000-0000-000094040000}"/>
    <cellStyle name="20% - Accent2 120" xfId="3223" xr:uid="{00000000-0005-0000-0000-000095040000}"/>
    <cellStyle name="20% - Accent2 121" xfId="3224" xr:uid="{00000000-0005-0000-0000-000096040000}"/>
    <cellStyle name="20% - Accent2 122" xfId="3225" xr:uid="{00000000-0005-0000-0000-000097040000}"/>
    <cellStyle name="20% - Accent2 123" xfId="3226" xr:uid="{00000000-0005-0000-0000-000098040000}"/>
    <cellStyle name="20% - Accent2 124" xfId="3227" xr:uid="{00000000-0005-0000-0000-000099040000}"/>
    <cellStyle name="20% - Accent2 125" xfId="3228" xr:uid="{00000000-0005-0000-0000-00009A040000}"/>
    <cellStyle name="20% - Accent2 126" xfId="3229" xr:uid="{00000000-0005-0000-0000-00009B040000}"/>
    <cellStyle name="20% - Accent2 127" xfId="3230" xr:uid="{00000000-0005-0000-0000-00009C040000}"/>
    <cellStyle name="20% - Accent2 128" xfId="3231" xr:uid="{00000000-0005-0000-0000-00009D040000}"/>
    <cellStyle name="20% - Accent2 129" xfId="3232" xr:uid="{00000000-0005-0000-0000-00009E040000}"/>
    <cellStyle name="20% - Accent2 13" xfId="3233" xr:uid="{00000000-0005-0000-0000-00009F040000}"/>
    <cellStyle name="20% - Accent2 130" xfId="3234" xr:uid="{00000000-0005-0000-0000-0000A0040000}"/>
    <cellStyle name="20% - Accent2 131" xfId="3235" xr:uid="{00000000-0005-0000-0000-0000A1040000}"/>
    <cellStyle name="20% - Accent2 132" xfId="3236" xr:uid="{00000000-0005-0000-0000-0000A2040000}"/>
    <cellStyle name="20% - Accent2 133" xfId="3237" xr:uid="{00000000-0005-0000-0000-0000A3040000}"/>
    <cellStyle name="20% - Accent2 134" xfId="3238" xr:uid="{00000000-0005-0000-0000-0000A4040000}"/>
    <cellStyle name="20% - Accent2 135" xfId="3239" xr:uid="{00000000-0005-0000-0000-0000A5040000}"/>
    <cellStyle name="20% - Accent2 136" xfId="3240" xr:uid="{00000000-0005-0000-0000-0000A6040000}"/>
    <cellStyle name="20% - Accent2 137" xfId="3241" xr:uid="{00000000-0005-0000-0000-0000A7040000}"/>
    <cellStyle name="20% - Accent2 138" xfId="3242" xr:uid="{00000000-0005-0000-0000-0000A8040000}"/>
    <cellStyle name="20% - Accent2 139" xfId="3243" xr:uid="{00000000-0005-0000-0000-0000A9040000}"/>
    <cellStyle name="20% - Accent2 14" xfId="3244" xr:uid="{00000000-0005-0000-0000-0000AA040000}"/>
    <cellStyle name="20% - Accent2 140" xfId="3245" xr:uid="{00000000-0005-0000-0000-0000AB040000}"/>
    <cellStyle name="20% - Accent2 141" xfId="3246" xr:uid="{00000000-0005-0000-0000-0000AC040000}"/>
    <cellStyle name="20% - Accent2 142" xfId="3247" xr:uid="{00000000-0005-0000-0000-0000AD040000}"/>
    <cellStyle name="20% - Accent2 143" xfId="3248" xr:uid="{00000000-0005-0000-0000-0000AE040000}"/>
    <cellStyle name="20% - Accent2 144" xfId="3249" xr:uid="{00000000-0005-0000-0000-0000AF040000}"/>
    <cellStyle name="20% - Accent2 145" xfId="3250" xr:uid="{00000000-0005-0000-0000-0000B0040000}"/>
    <cellStyle name="20% - Accent2 146" xfId="3251" xr:uid="{00000000-0005-0000-0000-0000B1040000}"/>
    <cellStyle name="20% - Accent2 147" xfId="3252" xr:uid="{00000000-0005-0000-0000-0000B2040000}"/>
    <cellStyle name="20% - Accent2 148" xfId="3253" xr:uid="{00000000-0005-0000-0000-0000B3040000}"/>
    <cellStyle name="20% - Accent2 149" xfId="3254" xr:uid="{00000000-0005-0000-0000-0000B4040000}"/>
    <cellStyle name="20% - Accent2 15" xfId="3255" xr:uid="{00000000-0005-0000-0000-0000B5040000}"/>
    <cellStyle name="20% - Accent2 150" xfId="3256" xr:uid="{00000000-0005-0000-0000-0000B6040000}"/>
    <cellStyle name="20% - Accent2 151" xfId="3257" xr:uid="{00000000-0005-0000-0000-0000B7040000}"/>
    <cellStyle name="20% - Accent2 152" xfId="3258" xr:uid="{00000000-0005-0000-0000-0000B8040000}"/>
    <cellStyle name="20% - Accent2 153" xfId="3259" xr:uid="{00000000-0005-0000-0000-0000B9040000}"/>
    <cellStyle name="20% - Accent2 154" xfId="3260" xr:uid="{00000000-0005-0000-0000-0000BA040000}"/>
    <cellStyle name="20% - Accent2 155" xfId="3261" xr:uid="{00000000-0005-0000-0000-0000BB040000}"/>
    <cellStyle name="20% - Accent2 156" xfId="3262" xr:uid="{00000000-0005-0000-0000-0000BC040000}"/>
    <cellStyle name="20% - Accent2 157" xfId="3263" xr:uid="{00000000-0005-0000-0000-0000BD040000}"/>
    <cellStyle name="20% - Accent2 158" xfId="3264" xr:uid="{00000000-0005-0000-0000-0000BE040000}"/>
    <cellStyle name="20% - Accent2 159" xfId="3265" xr:uid="{00000000-0005-0000-0000-0000BF040000}"/>
    <cellStyle name="20% - Accent2 16" xfId="3266" xr:uid="{00000000-0005-0000-0000-0000C0040000}"/>
    <cellStyle name="20% - Accent2 160" xfId="3267" xr:uid="{00000000-0005-0000-0000-0000C1040000}"/>
    <cellStyle name="20% - Accent2 161" xfId="3268" xr:uid="{00000000-0005-0000-0000-0000C2040000}"/>
    <cellStyle name="20% - Accent2 162" xfId="3269" xr:uid="{00000000-0005-0000-0000-0000C3040000}"/>
    <cellStyle name="20% - Accent2 163" xfId="3270" xr:uid="{00000000-0005-0000-0000-0000C4040000}"/>
    <cellStyle name="20% - Accent2 164" xfId="3271" xr:uid="{00000000-0005-0000-0000-0000C5040000}"/>
    <cellStyle name="20% - Accent2 165" xfId="3272" xr:uid="{00000000-0005-0000-0000-0000C6040000}"/>
    <cellStyle name="20% - Accent2 166" xfId="3273" xr:uid="{00000000-0005-0000-0000-0000C7040000}"/>
    <cellStyle name="20% - Accent2 167" xfId="3274" xr:uid="{00000000-0005-0000-0000-0000C8040000}"/>
    <cellStyle name="20% - Accent2 168" xfId="3275" xr:uid="{00000000-0005-0000-0000-0000C9040000}"/>
    <cellStyle name="20% - Accent2 169" xfId="3276" xr:uid="{00000000-0005-0000-0000-0000CA040000}"/>
    <cellStyle name="20% - Accent2 17" xfId="3277" xr:uid="{00000000-0005-0000-0000-0000CB040000}"/>
    <cellStyle name="20% - Accent2 170" xfId="3278" xr:uid="{00000000-0005-0000-0000-0000CC040000}"/>
    <cellStyle name="20% - Accent2 171" xfId="3279" xr:uid="{00000000-0005-0000-0000-0000CD040000}"/>
    <cellStyle name="20% - Accent2 172" xfId="3280" xr:uid="{00000000-0005-0000-0000-0000CE040000}"/>
    <cellStyle name="20% - Accent2 173" xfId="3281" xr:uid="{00000000-0005-0000-0000-0000CF040000}"/>
    <cellStyle name="20% - Accent2 174" xfId="3282" xr:uid="{00000000-0005-0000-0000-0000D0040000}"/>
    <cellStyle name="20% - Accent2 175" xfId="3283" xr:uid="{00000000-0005-0000-0000-0000D1040000}"/>
    <cellStyle name="20% - Accent2 176" xfId="3284" xr:uid="{00000000-0005-0000-0000-0000D2040000}"/>
    <cellStyle name="20% - Accent2 177" xfId="3285" xr:uid="{00000000-0005-0000-0000-0000D3040000}"/>
    <cellStyle name="20% - Accent2 178" xfId="3286" xr:uid="{00000000-0005-0000-0000-0000D4040000}"/>
    <cellStyle name="20% - Accent2 179" xfId="3287" xr:uid="{00000000-0005-0000-0000-0000D5040000}"/>
    <cellStyle name="20% - Accent2 18" xfId="3288" xr:uid="{00000000-0005-0000-0000-0000D6040000}"/>
    <cellStyle name="20% - Accent2 180" xfId="3289" xr:uid="{00000000-0005-0000-0000-0000D7040000}"/>
    <cellStyle name="20% - Accent2 181" xfId="3290" xr:uid="{00000000-0005-0000-0000-0000D8040000}"/>
    <cellStyle name="20% - Accent2 182" xfId="3291" xr:uid="{00000000-0005-0000-0000-0000D9040000}"/>
    <cellStyle name="20% - Accent2 183" xfId="3292" xr:uid="{00000000-0005-0000-0000-0000DA040000}"/>
    <cellStyle name="20% - Accent2 184" xfId="3293" xr:uid="{00000000-0005-0000-0000-0000DB040000}"/>
    <cellStyle name="20% - Accent2 185" xfId="3294" xr:uid="{00000000-0005-0000-0000-0000DC040000}"/>
    <cellStyle name="20% - Accent2 186" xfId="3295" xr:uid="{00000000-0005-0000-0000-0000DD040000}"/>
    <cellStyle name="20% - Accent2 187" xfId="3296" xr:uid="{00000000-0005-0000-0000-0000DE040000}"/>
    <cellStyle name="20% - Accent2 188" xfId="20249" xr:uid="{00000000-0005-0000-0000-0000DF040000}"/>
    <cellStyle name="20% - Accent2 19" xfId="3297" xr:uid="{00000000-0005-0000-0000-0000E0040000}"/>
    <cellStyle name="20% - Accent2 2" xfId="1621" xr:uid="{00000000-0005-0000-0000-0000E1040000}"/>
    <cellStyle name="20% - Accent2 2 2" xfId="3299" xr:uid="{00000000-0005-0000-0000-0000E2040000}"/>
    <cellStyle name="20% - Accent2 2 3" xfId="3300" xr:uid="{00000000-0005-0000-0000-0000E3040000}"/>
    <cellStyle name="20% - Accent2 2 4" xfId="3301" xr:uid="{00000000-0005-0000-0000-0000E4040000}"/>
    <cellStyle name="20% - Accent2 2 5" xfId="3302" xr:uid="{00000000-0005-0000-0000-0000E5040000}"/>
    <cellStyle name="20% - Accent2 2 6" xfId="20250" xr:uid="{00000000-0005-0000-0000-0000E6040000}"/>
    <cellStyle name="20% - Accent2 2 7" xfId="3298" xr:uid="{00000000-0005-0000-0000-0000E7040000}"/>
    <cellStyle name="20% - Accent2 2_tagihan bruto" xfId="3303" xr:uid="{00000000-0005-0000-0000-0000E8040000}"/>
    <cellStyle name="20% - Accent2 20" xfId="3304" xr:uid="{00000000-0005-0000-0000-0000E9040000}"/>
    <cellStyle name="20% - Accent2 21" xfId="3305" xr:uid="{00000000-0005-0000-0000-0000EA040000}"/>
    <cellStyle name="20% - Accent2 22" xfId="3306" xr:uid="{00000000-0005-0000-0000-0000EB040000}"/>
    <cellStyle name="20% - Accent2 23" xfId="3307" xr:uid="{00000000-0005-0000-0000-0000EC040000}"/>
    <cellStyle name="20% - Accent2 24" xfId="3308" xr:uid="{00000000-0005-0000-0000-0000ED040000}"/>
    <cellStyle name="20% - Accent2 25" xfId="3309" xr:uid="{00000000-0005-0000-0000-0000EE040000}"/>
    <cellStyle name="20% - Accent2 26" xfId="3310" xr:uid="{00000000-0005-0000-0000-0000EF040000}"/>
    <cellStyle name="20% - Accent2 27" xfId="3311" xr:uid="{00000000-0005-0000-0000-0000F0040000}"/>
    <cellStyle name="20% - Accent2 28" xfId="3312" xr:uid="{00000000-0005-0000-0000-0000F1040000}"/>
    <cellStyle name="20% - Accent2 29" xfId="3313" xr:uid="{00000000-0005-0000-0000-0000F2040000}"/>
    <cellStyle name="20% - Accent2 3" xfId="1622" xr:uid="{00000000-0005-0000-0000-0000F3040000}"/>
    <cellStyle name="20% - Accent2 3 2" xfId="20251" xr:uid="{00000000-0005-0000-0000-0000F4040000}"/>
    <cellStyle name="20% - Accent2 3 3" xfId="3314" xr:uid="{00000000-0005-0000-0000-0000F5040000}"/>
    <cellStyle name="20% - Accent2 30" xfId="3315" xr:uid="{00000000-0005-0000-0000-0000F6040000}"/>
    <cellStyle name="20% - Accent2 31" xfId="3316" xr:uid="{00000000-0005-0000-0000-0000F7040000}"/>
    <cellStyle name="20% - Accent2 32" xfId="3317" xr:uid="{00000000-0005-0000-0000-0000F8040000}"/>
    <cellStyle name="20% - Accent2 33" xfId="3318" xr:uid="{00000000-0005-0000-0000-0000F9040000}"/>
    <cellStyle name="20% - Accent2 34" xfId="3319" xr:uid="{00000000-0005-0000-0000-0000FA040000}"/>
    <cellStyle name="20% - Accent2 35" xfId="3320" xr:uid="{00000000-0005-0000-0000-0000FB040000}"/>
    <cellStyle name="20% - Accent2 36" xfId="3321" xr:uid="{00000000-0005-0000-0000-0000FC040000}"/>
    <cellStyle name="20% - Accent2 37" xfId="3322" xr:uid="{00000000-0005-0000-0000-0000FD040000}"/>
    <cellStyle name="20% - Accent2 38" xfId="3323" xr:uid="{00000000-0005-0000-0000-0000FE040000}"/>
    <cellStyle name="20% - Accent2 39" xfId="3324" xr:uid="{00000000-0005-0000-0000-0000FF040000}"/>
    <cellStyle name="20% - Accent2 4" xfId="1623" xr:uid="{00000000-0005-0000-0000-000000050000}"/>
    <cellStyle name="20% - Accent2 4 2" xfId="20252" xr:uid="{00000000-0005-0000-0000-000001050000}"/>
    <cellStyle name="20% - Accent2 4 3" xfId="3325" xr:uid="{00000000-0005-0000-0000-000002050000}"/>
    <cellStyle name="20% - Accent2 40" xfId="3326" xr:uid="{00000000-0005-0000-0000-000003050000}"/>
    <cellStyle name="20% - Accent2 41" xfId="3327" xr:uid="{00000000-0005-0000-0000-000004050000}"/>
    <cellStyle name="20% - Accent2 42" xfId="3328" xr:uid="{00000000-0005-0000-0000-000005050000}"/>
    <cellStyle name="20% - Accent2 43" xfId="3329" xr:uid="{00000000-0005-0000-0000-000006050000}"/>
    <cellStyle name="20% - Accent2 44" xfId="3330" xr:uid="{00000000-0005-0000-0000-000007050000}"/>
    <cellStyle name="20% - Accent2 45" xfId="3331" xr:uid="{00000000-0005-0000-0000-000008050000}"/>
    <cellStyle name="20% - Accent2 46" xfId="3332" xr:uid="{00000000-0005-0000-0000-000009050000}"/>
    <cellStyle name="20% - Accent2 47" xfId="3333" xr:uid="{00000000-0005-0000-0000-00000A050000}"/>
    <cellStyle name="20% - Accent2 48" xfId="3334" xr:uid="{00000000-0005-0000-0000-00000B050000}"/>
    <cellStyle name="20% - Accent2 49" xfId="3335" xr:uid="{00000000-0005-0000-0000-00000C050000}"/>
    <cellStyle name="20% - Accent2 5" xfId="3336" xr:uid="{00000000-0005-0000-0000-00000D050000}"/>
    <cellStyle name="20% - Accent2 5 2" xfId="20253" xr:uid="{00000000-0005-0000-0000-00000E050000}"/>
    <cellStyle name="20% - Accent2 50" xfId="3337" xr:uid="{00000000-0005-0000-0000-00000F050000}"/>
    <cellStyle name="20% - Accent2 51" xfId="3338" xr:uid="{00000000-0005-0000-0000-000010050000}"/>
    <cellStyle name="20% - Accent2 52" xfId="3339" xr:uid="{00000000-0005-0000-0000-000011050000}"/>
    <cellStyle name="20% - Accent2 53" xfId="3340" xr:uid="{00000000-0005-0000-0000-000012050000}"/>
    <cellStyle name="20% - Accent2 54" xfId="3341" xr:uid="{00000000-0005-0000-0000-000013050000}"/>
    <cellStyle name="20% - Accent2 55" xfId="3342" xr:uid="{00000000-0005-0000-0000-000014050000}"/>
    <cellStyle name="20% - Accent2 56" xfId="3343" xr:uid="{00000000-0005-0000-0000-000015050000}"/>
    <cellStyle name="20% - Accent2 57" xfId="3344" xr:uid="{00000000-0005-0000-0000-000016050000}"/>
    <cellStyle name="20% - Accent2 58" xfId="3345" xr:uid="{00000000-0005-0000-0000-000017050000}"/>
    <cellStyle name="20% - Accent2 59" xfId="3346" xr:uid="{00000000-0005-0000-0000-000018050000}"/>
    <cellStyle name="20% - Accent2 6" xfId="3347" xr:uid="{00000000-0005-0000-0000-000019050000}"/>
    <cellStyle name="20% - Accent2 60" xfId="3348" xr:uid="{00000000-0005-0000-0000-00001A050000}"/>
    <cellStyle name="20% - Accent2 61" xfId="3349" xr:uid="{00000000-0005-0000-0000-00001B050000}"/>
    <cellStyle name="20% - Accent2 62" xfId="3350" xr:uid="{00000000-0005-0000-0000-00001C050000}"/>
    <cellStyle name="20% - Accent2 63" xfId="3351" xr:uid="{00000000-0005-0000-0000-00001D050000}"/>
    <cellStyle name="20% - Accent2 64" xfId="3352" xr:uid="{00000000-0005-0000-0000-00001E050000}"/>
    <cellStyle name="20% - Accent2 65" xfId="3353" xr:uid="{00000000-0005-0000-0000-00001F050000}"/>
    <cellStyle name="20% - Accent2 66" xfId="3354" xr:uid="{00000000-0005-0000-0000-000020050000}"/>
    <cellStyle name="20% - Accent2 67" xfId="3355" xr:uid="{00000000-0005-0000-0000-000021050000}"/>
    <cellStyle name="20% - Accent2 68" xfId="3356" xr:uid="{00000000-0005-0000-0000-000022050000}"/>
    <cellStyle name="20% - Accent2 69" xfId="3357" xr:uid="{00000000-0005-0000-0000-000023050000}"/>
    <cellStyle name="20% - Accent2 7" xfId="3358" xr:uid="{00000000-0005-0000-0000-000024050000}"/>
    <cellStyle name="20% - Accent2 70" xfId="3359" xr:uid="{00000000-0005-0000-0000-000025050000}"/>
    <cellStyle name="20% - Accent2 71" xfId="3360" xr:uid="{00000000-0005-0000-0000-000026050000}"/>
    <cellStyle name="20% - Accent2 72" xfId="3361" xr:uid="{00000000-0005-0000-0000-000027050000}"/>
    <cellStyle name="20% - Accent2 73" xfId="3362" xr:uid="{00000000-0005-0000-0000-000028050000}"/>
    <cellStyle name="20% - Accent2 74" xfId="3363" xr:uid="{00000000-0005-0000-0000-000029050000}"/>
    <cellStyle name="20% - Accent2 75" xfId="3364" xr:uid="{00000000-0005-0000-0000-00002A050000}"/>
    <cellStyle name="20% - Accent2 76" xfId="3365" xr:uid="{00000000-0005-0000-0000-00002B050000}"/>
    <cellStyle name="20% - Accent2 77" xfId="3366" xr:uid="{00000000-0005-0000-0000-00002C050000}"/>
    <cellStyle name="20% - Accent2 78" xfId="3367" xr:uid="{00000000-0005-0000-0000-00002D050000}"/>
    <cellStyle name="20% - Accent2 79" xfId="3368" xr:uid="{00000000-0005-0000-0000-00002E050000}"/>
    <cellStyle name="20% - Accent2 8" xfId="3369" xr:uid="{00000000-0005-0000-0000-00002F050000}"/>
    <cellStyle name="20% - Accent2 80" xfId="3370" xr:uid="{00000000-0005-0000-0000-000030050000}"/>
    <cellStyle name="20% - Accent2 81" xfId="3371" xr:uid="{00000000-0005-0000-0000-000031050000}"/>
    <cellStyle name="20% - Accent2 82" xfId="3372" xr:uid="{00000000-0005-0000-0000-000032050000}"/>
    <cellStyle name="20% - Accent2 83" xfId="3373" xr:uid="{00000000-0005-0000-0000-000033050000}"/>
    <cellStyle name="20% - Accent2 84" xfId="3374" xr:uid="{00000000-0005-0000-0000-000034050000}"/>
    <cellStyle name="20% - Accent2 85" xfId="3375" xr:uid="{00000000-0005-0000-0000-000035050000}"/>
    <cellStyle name="20% - Accent2 86" xfId="3376" xr:uid="{00000000-0005-0000-0000-000036050000}"/>
    <cellStyle name="20% - Accent2 87" xfId="3377" xr:uid="{00000000-0005-0000-0000-000037050000}"/>
    <cellStyle name="20% - Accent2 88" xfId="3378" xr:uid="{00000000-0005-0000-0000-000038050000}"/>
    <cellStyle name="20% - Accent2 89" xfId="3379" xr:uid="{00000000-0005-0000-0000-000039050000}"/>
    <cellStyle name="20% - Accent2 9" xfId="3380" xr:uid="{00000000-0005-0000-0000-00003A050000}"/>
    <cellStyle name="20% - Accent2 90" xfId="3381" xr:uid="{00000000-0005-0000-0000-00003B050000}"/>
    <cellStyle name="20% - Accent2 91" xfId="3382" xr:uid="{00000000-0005-0000-0000-00003C050000}"/>
    <cellStyle name="20% - Accent2 92" xfId="3383" xr:uid="{00000000-0005-0000-0000-00003D050000}"/>
    <cellStyle name="20% - Accent2 93" xfId="3384" xr:uid="{00000000-0005-0000-0000-00003E050000}"/>
    <cellStyle name="20% - Accent2 94" xfId="3385" xr:uid="{00000000-0005-0000-0000-00003F050000}"/>
    <cellStyle name="20% - Accent2 95" xfId="3386" xr:uid="{00000000-0005-0000-0000-000040050000}"/>
    <cellStyle name="20% - Accent2 96" xfId="3387" xr:uid="{00000000-0005-0000-0000-000041050000}"/>
    <cellStyle name="20% - Accent2 97" xfId="3388" xr:uid="{00000000-0005-0000-0000-000042050000}"/>
    <cellStyle name="20% - Accent2 98" xfId="3389" xr:uid="{00000000-0005-0000-0000-000043050000}"/>
    <cellStyle name="20% - Accent2 99" xfId="3390" xr:uid="{00000000-0005-0000-0000-000044050000}"/>
    <cellStyle name="20% - Accent3 10" xfId="3391" xr:uid="{00000000-0005-0000-0000-000045050000}"/>
    <cellStyle name="20% - Accent3 100" xfId="3392" xr:uid="{00000000-0005-0000-0000-000046050000}"/>
    <cellStyle name="20% - Accent3 101" xfId="3393" xr:uid="{00000000-0005-0000-0000-000047050000}"/>
    <cellStyle name="20% - Accent3 102" xfId="3394" xr:uid="{00000000-0005-0000-0000-000048050000}"/>
    <cellStyle name="20% - Accent3 103" xfId="3395" xr:uid="{00000000-0005-0000-0000-000049050000}"/>
    <cellStyle name="20% - Accent3 104" xfId="3396" xr:uid="{00000000-0005-0000-0000-00004A050000}"/>
    <cellStyle name="20% - Accent3 105" xfId="3397" xr:uid="{00000000-0005-0000-0000-00004B050000}"/>
    <cellStyle name="20% - Accent3 106" xfId="3398" xr:uid="{00000000-0005-0000-0000-00004C050000}"/>
    <cellStyle name="20% - Accent3 107" xfId="3399" xr:uid="{00000000-0005-0000-0000-00004D050000}"/>
    <cellStyle name="20% - Accent3 108" xfId="3400" xr:uid="{00000000-0005-0000-0000-00004E050000}"/>
    <cellStyle name="20% - Accent3 109" xfId="3401" xr:uid="{00000000-0005-0000-0000-00004F050000}"/>
    <cellStyle name="20% - Accent3 11" xfId="3402" xr:uid="{00000000-0005-0000-0000-000050050000}"/>
    <cellStyle name="20% - Accent3 110" xfId="3403" xr:uid="{00000000-0005-0000-0000-000051050000}"/>
    <cellStyle name="20% - Accent3 111" xfId="3404" xr:uid="{00000000-0005-0000-0000-000052050000}"/>
    <cellStyle name="20% - Accent3 112" xfId="3405" xr:uid="{00000000-0005-0000-0000-000053050000}"/>
    <cellStyle name="20% - Accent3 113" xfId="3406" xr:uid="{00000000-0005-0000-0000-000054050000}"/>
    <cellStyle name="20% - Accent3 114" xfId="3407" xr:uid="{00000000-0005-0000-0000-000055050000}"/>
    <cellStyle name="20% - Accent3 115" xfId="3408" xr:uid="{00000000-0005-0000-0000-000056050000}"/>
    <cellStyle name="20% - Accent3 116" xfId="3409" xr:uid="{00000000-0005-0000-0000-000057050000}"/>
    <cellStyle name="20% - Accent3 117" xfId="3410" xr:uid="{00000000-0005-0000-0000-000058050000}"/>
    <cellStyle name="20% - Accent3 118" xfId="3411" xr:uid="{00000000-0005-0000-0000-000059050000}"/>
    <cellStyle name="20% - Accent3 119" xfId="3412" xr:uid="{00000000-0005-0000-0000-00005A050000}"/>
    <cellStyle name="20% - Accent3 12" xfId="3413" xr:uid="{00000000-0005-0000-0000-00005B050000}"/>
    <cellStyle name="20% - Accent3 120" xfId="3414" xr:uid="{00000000-0005-0000-0000-00005C050000}"/>
    <cellStyle name="20% - Accent3 121" xfId="3415" xr:uid="{00000000-0005-0000-0000-00005D050000}"/>
    <cellStyle name="20% - Accent3 122" xfId="3416" xr:uid="{00000000-0005-0000-0000-00005E050000}"/>
    <cellStyle name="20% - Accent3 123" xfId="3417" xr:uid="{00000000-0005-0000-0000-00005F050000}"/>
    <cellStyle name="20% - Accent3 124" xfId="3418" xr:uid="{00000000-0005-0000-0000-000060050000}"/>
    <cellStyle name="20% - Accent3 125" xfId="3419" xr:uid="{00000000-0005-0000-0000-000061050000}"/>
    <cellStyle name="20% - Accent3 126" xfId="3420" xr:uid="{00000000-0005-0000-0000-000062050000}"/>
    <cellStyle name="20% - Accent3 127" xfId="3421" xr:uid="{00000000-0005-0000-0000-000063050000}"/>
    <cellStyle name="20% - Accent3 128" xfId="3422" xr:uid="{00000000-0005-0000-0000-000064050000}"/>
    <cellStyle name="20% - Accent3 129" xfId="3423" xr:uid="{00000000-0005-0000-0000-000065050000}"/>
    <cellStyle name="20% - Accent3 13" xfId="3424" xr:uid="{00000000-0005-0000-0000-000066050000}"/>
    <cellStyle name="20% - Accent3 130" xfId="3425" xr:uid="{00000000-0005-0000-0000-000067050000}"/>
    <cellStyle name="20% - Accent3 131" xfId="3426" xr:uid="{00000000-0005-0000-0000-000068050000}"/>
    <cellStyle name="20% - Accent3 132" xfId="3427" xr:uid="{00000000-0005-0000-0000-000069050000}"/>
    <cellStyle name="20% - Accent3 133" xfId="3428" xr:uid="{00000000-0005-0000-0000-00006A050000}"/>
    <cellStyle name="20% - Accent3 134" xfId="3429" xr:uid="{00000000-0005-0000-0000-00006B050000}"/>
    <cellStyle name="20% - Accent3 135" xfId="3430" xr:uid="{00000000-0005-0000-0000-00006C050000}"/>
    <cellStyle name="20% - Accent3 136" xfId="3431" xr:uid="{00000000-0005-0000-0000-00006D050000}"/>
    <cellStyle name="20% - Accent3 137" xfId="3432" xr:uid="{00000000-0005-0000-0000-00006E050000}"/>
    <cellStyle name="20% - Accent3 138" xfId="3433" xr:uid="{00000000-0005-0000-0000-00006F050000}"/>
    <cellStyle name="20% - Accent3 139" xfId="3434" xr:uid="{00000000-0005-0000-0000-000070050000}"/>
    <cellStyle name="20% - Accent3 14" xfId="3435" xr:uid="{00000000-0005-0000-0000-000071050000}"/>
    <cellStyle name="20% - Accent3 140" xfId="3436" xr:uid="{00000000-0005-0000-0000-000072050000}"/>
    <cellStyle name="20% - Accent3 141" xfId="3437" xr:uid="{00000000-0005-0000-0000-000073050000}"/>
    <cellStyle name="20% - Accent3 142" xfId="3438" xr:uid="{00000000-0005-0000-0000-000074050000}"/>
    <cellStyle name="20% - Accent3 143" xfId="3439" xr:uid="{00000000-0005-0000-0000-000075050000}"/>
    <cellStyle name="20% - Accent3 144" xfId="3440" xr:uid="{00000000-0005-0000-0000-000076050000}"/>
    <cellStyle name="20% - Accent3 145" xfId="3441" xr:uid="{00000000-0005-0000-0000-000077050000}"/>
    <cellStyle name="20% - Accent3 146" xfId="3442" xr:uid="{00000000-0005-0000-0000-000078050000}"/>
    <cellStyle name="20% - Accent3 147" xfId="3443" xr:uid="{00000000-0005-0000-0000-000079050000}"/>
    <cellStyle name="20% - Accent3 148" xfId="3444" xr:uid="{00000000-0005-0000-0000-00007A050000}"/>
    <cellStyle name="20% - Accent3 149" xfId="3445" xr:uid="{00000000-0005-0000-0000-00007B050000}"/>
    <cellStyle name="20% - Accent3 15" xfId="3446" xr:uid="{00000000-0005-0000-0000-00007C050000}"/>
    <cellStyle name="20% - Accent3 150" xfId="3447" xr:uid="{00000000-0005-0000-0000-00007D050000}"/>
    <cellStyle name="20% - Accent3 151" xfId="3448" xr:uid="{00000000-0005-0000-0000-00007E050000}"/>
    <cellStyle name="20% - Accent3 152" xfId="3449" xr:uid="{00000000-0005-0000-0000-00007F050000}"/>
    <cellStyle name="20% - Accent3 153" xfId="3450" xr:uid="{00000000-0005-0000-0000-000080050000}"/>
    <cellStyle name="20% - Accent3 154" xfId="3451" xr:uid="{00000000-0005-0000-0000-000081050000}"/>
    <cellStyle name="20% - Accent3 155" xfId="3452" xr:uid="{00000000-0005-0000-0000-000082050000}"/>
    <cellStyle name="20% - Accent3 156" xfId="3453" xr:uid="{00000000-0005-0000-0000-000083050000}"/>
    <cellStyle name="20% - Accent3 157" xfId="3454" xr:uid="{00000000-0005-0000-0000-000084050000}"/>
    <cellStyle name="20% - Accent3 158" xfId="3455" xr:uid="{00000000-0005-0000-0000-000085050000}"/>
    <cellStyle name="20% - Accent3 159" xfId="3456" xr:uid="{00000000-0005-0000-0000-000086050000}"/>
    <cellStyle name="20% - Accent3 16" xfId="3457" xr:uid="{00000000-0005-0000-0000-000087050000}"/>
    <cellStyle name="20% - Accent3 160" xfId="3458" xr:uid="{00000000-0005-0000-0000-000088050000}"/>
    <cellStyle name="20% - Accent3 161" xfId="3459" xr:uid="{00000000-0005-0000-0000-000089050000}"/>
    <cellStyle name="20% - Accent3 162" xfId="3460" xr:uid="{00000000-0005-0000-0000-00008A050000}"/>
    <cellStyle name="20% - Accent3 163" xfId="3461" xr:uid="{00000000-0005-0000-0000-00008B050000}"/>
    <cellStyle name="20% - Accent3 164" xfId="3462" xr:uid="{00000000-0005-0000-0000-00008C050000}"/>
    <cellStyle name="20% - Accent3 165" xfId="3463" xr:uid="{00000000-0005-0000-0000-00008D050000}"/>
    <cellStyle name="20% - Accent3 166" xfId="3464" xr:uid="{00000000-0005-0000-0000-00008E050000}"/>
    <cellStyle name="20% - Accent3 167" xfId="3465" xr:uid="{00000000-0005-0000-0000-00008F050000}"/>
    <cellStyle name="20% - Accent3 168" xfId="3466" xr:uid="{00000000-0005-0000-0000-000090050000}"/>
    <cellStyle name="20% - Accent3 169" xfId="3467" xr:uid="{00000000-0005-0000-0000-000091050000}"/>
    <cellStyle name="20% - Accent3 17" xfId="3468" xr:uid="{00000000-0005-0000-0000-000092050000}"/>
    <cellStyle name="20% - Accent3 170" xfId="3469" xr:uid="{00000000-0005-0000-0000-000093050000}"/>
    <cellStyle name="20% - Accent3 171" xfId="3470" xr:uid="{00000000-0005-0000-0000-000094050000}"/>
    <cellStyle name="20% - Accent3 172" xfId="3471" xr:uid="{00000000-0005-0000-0000-000095050000}"/>
    <cellStyle name="20% - Accent3 173" xfId="3472" xr:uid="{00000000-0005-0000-0000-000096050000}"/>
    <cellStyle name="20% - Accent3 174" xfId="3473" xr:uid="{00000000-0005-0000-0000-000097050000}"/>
    <cellStyle name="20% - Accent3 175" xfId="3474" xr:uid="{00000000-0005-0000-0000-000098050000}"/>
    <cellStyle name="20% - Accent3 176" xfId="3475" xr:uid="{00000000-0005-0000-0000-000099050000}"/>
    <cellStyle name="20% - Accent3 177" xfId="3476" xr:uid="{00000000-0005-0000-0000-00009A050000}"/>
    <cellStyle name="20% - Accent3 178" xfId="3477" xr:uid="{00000000-0005-0000-0000-00009B050000}"/>
    <cellStyle name="20% - Accent3 179" xfId="3478" xr:uid="{00000000-0005-0000-0000-00009C050000}"/>
    <cellStyle name="20% - Accent3 18" xfId="3479" xr:uid="{00000000-0005-0000-0000-00009D050000}"/>
    <cellStyle name="20% - Accent3 180" xfId="3480" xr:uid="{00000000-0005-0000-0000-00009E050000}"/>
    <cellStyle name="20% - Accent3 181" xfId="3481" xr:uid="{00000000-0005-0000-0000-00009F050000}"/>
    <cellStyle name="20% - Accent3 182" xfId="3482" xr:uid="{00000000-0005-0000-0000-0000A0050000}"/>
    <cellStyle name="20% - Accent3 183" xfId="3483" xr:uid="{00000000-0005-0000-0000-0000A1050000}"/>
    <cellStyle name="20% - Accent3 184" xfId="3484" xr:uid="{00000000-0005-0000-0000-0000A2050000}"/>
    <cellStyle name="20% - Accent3 185" xfId="3485" xr:uid="{00000000-0005-0000-0000-0000A3050000}"/>
    <cellStyle name="20% - Accent3 186" xfId="3486" xr:uid="{00000000-0005-0000-0000-0000A4050000}"/>
    <cellStyle name="20% - Accent3 187" xfId="3487" xr:uid="{00000000-0005-0000-0000-0000A5050000}"/>
    <cellStyle name="20% - Accent3 188" xfId="20254" xr:uid="{00000000-0005-0000-0000-0000A6050000}"/>
    <cellStyle name="20% - Accent3 19" xfId="3488" xr:uid="{00000000-0005-0000-0000-0000A7050000}"/>
    <cellStyle name="20% - Accent3 2" xfId="1624" xr:uid="{00000000-0005-0000-0000-0000A8050000}"/>
    <cellStyle name="20% - Accent3 2 2" xfId="3490" xr:uid="{00000000-0005-0000-0000-0000A9050000}"/>
    <cellStyle name="20% - Accent3 2 3" xfId="3491" xr:uid="{00000000-0005-0000-0000-0000AA050000}"/>
    <cellStyle name="20% - Accent3 2 4" xfId="3492" xr:uid="{00000000-0005-0000-0000-0000AB050000}"/>
    <cellStyle name="20% - Accent3 2 5" xfId="3493" xr:uid="{00000000-0005-0000-0000-0000AC050000}"/>
    <cellStyle name="20% - Accent3 2 6" xfId="20255" xr:uid="{00000000-0005-0000-0000-0000AD050000}"/>
    <cellStyle name="20% - Accent3 2 7" xfId="3489" xr:uid="{00000000-0005-0000-0000-0000AE050000}"/>
    <cellStyle name="20% - Accent3 2_tagihan bruto" xfId="3494" xr:uid="{00000000-0005-0000-0000-0000AF050000}"/>
    <cellStyle name="20% - Accent3 20" xfId="3495" xr:uid="{00000000-0005-0000-0000-0000B0050000}"/>
    <cellStyle name="20% - Accent3 21" xfId="3496" xr:uid="{00000000-0005-0000-0000-0000B1050000}"/>
    <cellStyle name="20% - Accent3 22" xfId="3497" xr:uid="{00000000-0005-0000-0000-0000B2050000}"/>
    <cellStyle name="20% - Accent3 23" xfId="3498" xr:uid="{00000000-0005-0000-0000-0000B3050000}"/>
    <cellStyle name="20% - Accent3 24" xfId="3499" xr:uid="{00000000-0005-0000-0000-0000B4050000}"/>
    <cellStyle name="20% - Accent3 25" xfId="3500" xr:uid="{00000000-0005-0000-0000-0000B5050000}"/>
    <cellStyle name="20% - Accent3 26" xfId="3501" xr:uid="{00000000-0005-0000-0000-0000B6050000}"/>
    <cellStyle name="20% - Accent3 27" xfId="3502" xr:uid="{00000000-0005-0000-0000-0000B7050000}"/>
    <cellStyle name="20% - Accent3 28" xfId="3503" xr:uid="{00000000-0005-0000-0000-0000B8050000}"/>
    <cellStyle name="20% - Accent3 29" xfId="3504" xr:uid="{00000000-0005-0000-0000-0000B9050000}"/>
    <cellStyle name="20% - Accent3 3" xfId="1625" xr:uid="{00000000-0005-0000-0000-0000BA050000}"/>
    <cellStyle name="20% - Accent3 3 2" xfId="20256" xr:uid="{00000000-0005-0000-0000-0000BB050000}"/>
    <cellStyle name="20% - Accent3 3 3" xfId="3505" xr:uid="{00000000-0005-0000-0000-0000BC050000}"/>
    <cellStyle name="20% - Accent3 30" xfId="3506" xr:uid="{00000000-0005-0000-0000-0000BD050000}"/>
    <cellStyle name="20% - Accent3 31" xfId="3507" xr:uid="{00000000-0005-0000-0000-0000BE050000}"/>
    <cellStyle name="20% - Accent3 32" xfId="3508" xr:uid="{00000000-0005-0000-0000-0000BF050000}"/>
    <cellStyle name="20% - Accent3 33" xfId="3509" xr:uid="{00000000-0005-0000-0000-0000C0050000}"/>
    <cellStyle name="20% - Accent3 34" xfId="3510" xr:uid="{00000000-0005-0000-0000-0000C1050000}"/>
    <cellStyle name="20% - Accent3 35" xfId="3511" xr:uid="{00000000-0005-0000-0000-0000C2050000}"/>
    <cellStyle name="20% - Accent3 36" xfId="3512" xr:uid="{00000000-0005-0000-0000-0000C3050000}"/>
    <cellStyle name="20% - Accent3 37" xfId="3513" xr:uid="{00000000-0005-0000-0000-0000C4050000}"/>
    <cellStyle name="20% - Accent3 38" xfId="3514" xr:uid="{00000000-0005-0000-0000-0000C5050000}"/>
    <cellStyle name="20% - Accent3 39" xfId="3515" xr:uid="{00000000-0005-0000-0000-0000C6050000}"/>
    <cellStyle name="20% - Accent3 4" xfId="1626" xr:uid="{00000000-0005-0000-0000-0000C7050000}"/>
    <cellStyle name="20% - Accent3 4 2" xfId="20257" xr:uid="{00000000-0005-0000-0000-0000C8050000}"/>
    <cellStyle name="20% - Accent3 4 3" xfId="3516" xr:uid="{00000000-0005-0000-0000-0000C9050000}"/>
    <cellStyle name="20% - Accent3 40" xfId="3517" xr:uid="{00000000-0005-0000-0000-0000CA050000}"/>
    <cellStyle name="20% - Accent3 41" xfId="3518" xr:uid="{00000000-0005-0000-0000-0000CB050000}"/>
    <cellStyle name="20% - Accent3 42" xfId="3519" xr:uid="{00000000-0005-0000-0000-0000CC050000}"/>
    <cellStyle name="20% - Accent3 43" xfId="3520" xr:uid="{00000000-0005-0000-0000-0000CD050000}"/>
    <cellStyle name="20% - Accent3 44" xfId="3521" xr:uid="{00000000-0005-0000-0000-0000CE050000}"/>
    <cellStyle name="20% - Accent3 45" xfId="3522" xr:uid="{00000000-0005-0000-0000-0000CF050000}"/>
    <cellStyle name="20% - Accent3 46" xfId="3523" xr:uid="{00000000-0005-0000-0000-0000D0050000}"/>
    <cellStyle name="20% - Accent3 47" xfId="3524" xr:uid="{00000000-0005-0000-0000-0000D1050000}"/>
    <cellStyle name="20% - Accent3 48" xfId="3525" xr:uid="{00000000-0005-0000-0000-0000D2050000}"/>
    <cellStyle name="20% - Accent3 49" xfId="3526" xr:uid="{00000000-0005-0000-0000-0000D3050000}"/>
    <cellStyle name="20% - Accent3 5" xfId="3527" xr:uid="{00000000-0005-0000-0000-0000D4050000}"/>
    <cellStyle name="20% - Accent3 5 2" xfId="20258" xr:uid="{00000000-0005-0000-0000-0000D5050000}"/>
    <cellStyle name="20% - Accent3 50" xfId="3528" xr:uid="{00000000-0005-0000-0000-0000D6050000}"/>
    <cellStyle name="20% - Accent3 51" xfId="3529" xr:uid="{00000000-0005-0000-0000-0000D7050000}"/>
    <cellStyle name="20% - Accent3 52" xfId="3530" xr:uid="{00000000-0005-0000-0000-0000D8050000}"/>
    <cellStyle name="20% - Accent3 53" xfId="3531" xr:uid="{00000000-0005-0000-0000-0000D9050000}"/>
    <cellStyle name="20% - Accent3 54" xfId="3532" xr:uid="{00000000-0005-0000-0000-0000DA050000}"/>
    <cellStyle name="20% - Accent3 55" xfId="3533" xr:uid="{00000000-0005-0000-0000-0000DB050000}"/>
    <cellStyle name="20% - Accent3 56" xfId="3534" xr:uid="{00000000-0005-0000-0000-0000DC050000}"/>
    <cellStyle name="20% - Accent3 57" xfId="3535" xr:uid="{00000000-0005-0000-0000-0000DD050000}"/>
    <cellStyle name="20% - Accent3 58" xfId="3536" xr:uid="{00000000-0005-0000-0000-0000DE050000}"/>
    <cellStyle name="20% - Accent3 59" xfId="3537" xr:uid="{00000000-0005-0000-0000-0000DF050000}"/>
    <cellStyle name="20% - Accent3 6" xfId="3538" xr:uid="{00000000-0005-0000-0000-0000E0050000}"/>
    <cellStyle name="20% - Accent3 60" xfId="3539" xr:uid="{00000000-0005-0000-0000-0000E1050000}"/>
    <cellStyle name="20% - Accent3 61" xfId="3540" xr:uid="{00000000-0005-0000-0000-0000E2050000}"/>
    <cellStyle name="20% - Accent3 62" xfId="3541" xr:uid="{00000000-0005-0000-0000-0000E3050000}"/>
    <cellStyle name="20% - Accent3 63" xfId="3542" xr:uid="{00000000-0005-0000-0000-0000E4050000}"/>
    <cellStyle name="20% - Accent3 64" xfId="3543" xr:uid="{00000000-0005-0000-0000-0000E5050000}"/>
    <cellStyle name="20% - Accent3 65" xfId="3544" xr:uid="{00000000-0005-0000-0000-0000E6050000}"/>
    <cellStyle name="20% - Accent3 66" xfId="3545" xr:uid="{00000000-0005-0000-0000-0000E7050000}"/>
    <cellStyle name="20% - Accent3 67" xfId="3546" xr:uid="{00000000-0005-0000-0000-0000E8050000}"/>
    <cellStyle name="20% - Accent3 68" xfId="3547" xr:uid="{00000000-0005-0000-0000-0000E9050000}"/>
    <cellStyle name="20% - Accent3 69" xfId="3548" xr:uid="{00000000-0005-0000-0000-0000EA050000}"/>
    <cellStyle name="20% - Accent3 7" xfId="3549" xr:uid="{00000000-0005-0000-0000-0000EB050000}"/>
    <cellStyle name="20% - Accent3 70" xfId="3550" xr:uid="{00000000-0005-0000-0000-0000EC050000}"/>
    <cellStyle name="20% - Accent3 71" xfId="3551" xr:uid="{00000000-0005-0000-0000-0000ED050000}"/>
    <cellStyle name="20% - Accent3 72" xfId="3552" xr:uid="{00000000-0005-0000-0000-0000EE050000}"/>
    <cellStyle name="20% - Accent3 73" xfId="3553" xr:uid="{00000000-0005-0000-0000-0000EF050000}"/>
    <cellStyle name="20% - Accent3 74" xfId="3554" xr:uid="{00000000-0005-0000-0000-0000F0050000}"/>
    <cellStyle name="20% - Accent3 75" xfId="3555" xr:uid="{00000000-0005-0000-0000-0000F1050000}"/>
    <cellStyle name="20% - Accent3 76" xfId="3556" xr:uid="{00000000-0005-0000-0000-0000F2050000}"/>
    <cellStyle name="20% - Accent3 77" xfId="3557" xr:uid="{00000000-0005-0000-0000-0000F3050000}"/>
    <cellStyle name="20% - Accent3 78" xfId="3558" xr:uid="{00000000-0005-0000-0000-0000F4050000}"/>
    <cellStyle name="20% - Accent3 79" xfId="3559" xr:uid="{00000000-0005-0000-0000-0000F5050000}"/>
    <cellStyle name="20% - Accent3 8" xfId="3560" xr:uid="{00000000-0005-0000-0000-0000F6050000}"/>
    <cellStyle name="20% - Accent3 80" xfId="3561" xr:uid="{00000000-0005-0000-0000-0000F7050000}"/>
    <cellStyle name="20% - Accent3 81" xfId="3562" xr:uid="{00000000-0005-0000-0000-0000F8050000}"/>
    <cellStyle name="20% - Accent3 82" xfId="3563" xr:uid="{00000000-0005-0000-0000-0000F9050000}"/>
    <cellStyle name="20% - Accent3 83" xfId="3564" xr:uid="{00000000-0005-0000-0000-0000FA050000}"/>
    <cellStyle name="20% - Accent3 84" xfId="3565" xr:uid="{00000000-0005-0000-0000-0000FB050000}"/>
    <cellStyle name="20% - Accent3 85" xfId="3566" xr:uid="{00000000-0005-0000-0000-0000FC050000}"/>
    <cellStyle name="20% - Accent3 86" xfId="3567" xr:uid="{00000000-0005-0000-0000-0000FD050000}"/>
    <cellStyle name="20% - Accent3 87" xfId="3568" xr:uid="{00000000-0005-0000-0000-0000FE050000}"/>
    <cellStyle name="20% - Accent3 88" xfId="3569" xr:uid="{00000000-0005-0000-0000-0000FF050000}"/>
    <cellStyle name="20% - Accent3 89" xfId="3570" xr:uid="{00000000-0005-0000-0000-000000060000}"/>
    <cellStyle name="20% - Accent3 9" xfId="3571" xr:uid="{00000000-0005-0000-0000-000001060000}"/>
    <cellStyle name="20% - Accent3 90" xfId="3572" xr:uid="{00000000-0005-0000-0000-000002060000}"/>
    <cellStyle name="20% - Accent3 91" xfId="3573" xr:uid="{00000000-0005-0000-0000-000003060000}"/>
    <cellStyle name="20% - Accent3 92" xfId="3574" xr:uid="{00000000-0005-0000-0000-000004060000}"/>
    <cellStyle name="20% - Accent3 93" xfId="3575" xr:uid="{00000000-0005-0000-0000-000005060000}"/>
    <cellStyle name="20% - Accent3 94" xfId="3576" xr:uid="{00000000-0005-0000-0000-000006060000}"/>
    <cellStyle name="20% - Accent3 95" xfId="3577" xr:uid="{00000000-0005-0000-0000-000007060000}"/>
    <cellStyle name="20% - Accent3 96" xfId="3578" xr:uid="{00000000-0005-0000-0000-000008060000}"/>
    <cellStyle name="20% - Accent3 97" xfId="3579" xr:uid="{00000000-0005-0000-0000-000009060000}"/>
    <cellStyle name="20% - Accent3 98" xfId="3580" xr:uid="{00000000-0005-0000-0000-00000A060000}"/>
    <cellStyle name="20% - Accent3 99" xfId="3581" xr:uid="{00000000-0005-0000-0000-00000B060000}"/>
    <cellStyle name="20% - Accent4 10" xfId="3582" xr:uid="{00000000-0005-0000-0000-00000C060000}"/>
    <cellStyle name="20% - Accent4 100" xfId="3583" xr:uid="{00000000-0005-0000-0000-00000D060000}"/>
    <cellStyle name="20% - Accent4 101" xfId="3584" xr:uid="{00000000-0005-0000-0000-00000E060000}"/>
    <cellStyle name="20% - Accent4 102" xfId="3585" xr:uid="{00000000-0005-0000-0000-00000F060000}"/>
    <cellStyle name="20% - Accent4 103" xfId="3586" xr:uid="{00000000-0005-0000-0000-000010060000}"/>
    <cellStyle name="20% - Accent4 104" xfId="3587" xr:uid="{00000000-0005-0000-0000-000011060000}"/>
    <cellStyle name="20% - Accent4 105" xfId="3588" xr:uid="{00000000-0005-0000-0000-000012060000}"/>
    <cellStyle name="20% - Accent4 106" xfId="3589" xr:uid="{00000000-0005-0000-0000-000013060000}"/>
    <cellStyle name="20% - Accent4 107" xfId="3590" xr:uid="{00000000-0005-0000-0000-000014060000}"/>
    <cellStyle name="20% - Accent4 108" xfId="3591" xr:uid="{00000000-0005-0000-0000-000015060000}"/>
    <cellStyle name="20% - Accent4 109" xfId="3592" xr:uid="{00000000-0005-0000-0000-000016060000}"/>
    <cellStyle name="20% - Accent4 11" xfId="3593" xr:uid="{00000000-0005-0000-0000-000017060000}"/>
    <cellStyle name="20% - Accent4 110" xfId="3594" xr:uid="{00000000-0005-0000-0000-000018060000}"/>
    <cellStyle name="20% - Accent4 111" xfId="3595" xr:uid="{00000000-0005-0000-0000-000019060000}"/>
    <cellStyle name="20% - Accent4 112" xfId="3596" xr:uid="{00000000-0005-0000-0000-00001A060000}"/>
    <cellStyle name="20% - Accent4 113" xfId="3597" xr:uid="{00000000-0005-0000-0000-00001B060000}"/>
    <cellStyle name="20% - Accent4 114" xfId="3598" xr:uid="{00000000-0005-0000-0000-00001C060000}"/>
    <cellStyle name="20% - Accent4 115" xfId="3599" xr:uid="{00000000-0005-0000-0000-00001D060000}"/>
    <cellStyle name="20% - Accent4 116" xfId="3600" xr:uid="{00000000-0005-0000-0000-00001E060000}"/>
    <cellStyle name="20% - Accent4 117" xfId="3601" xr:uid="{00000000-0005-0000-0000-00001F060000}"/>
    <cellStyle name="20% - Accent4 118" xfId="3602" xr:uid="{00000000-0005-0000-0000-000020060000}"/>
    <cellStyle name="20% - Accent4 119" xfId="3603" xr:uid="{00000000-0005-0000-0000-000021060000}"/>
    <cellStyle name="20% - Accent4 12" xfId="3604" xr:uid="{00000000-0005-0000-0000-000022060000}"/>
    <cellStyle name="20% - Accent4 120" xfId="3605" xr:uid="{00000000-0005-0000-0000-000023060000}"/>
    <cellStyle name="20% - Accent4 121" xfId="3606" xr:uid="{00000000-0005-0000-0000-000024060000}"/>
    <cellStyle name="20% - Accent4 122" xfId="3607" xr:uid="{00000000-0005-0000-0000-000025060000}"/>
    <cellStyle name="20% - Accent4 123" xfId="3608" xr:uid="{00000000-0005-0000-0000-000026060000}"/>
    <cellStyle name="20% - Accent4 124" xfId="3609" xr:uid="{00000000-0005-0000-0000-000027060000}"/>
    <cellStyle name="20% - Accent4 125" xfId="3610" xr:uid="{00000000-0005-0000-0000-000028060000}"/>
    <cellStyle name="20% - Accent4 126" xfId="3611" xr:uid="{00000000-0005-0000-0000-000029060000}"/>
    <cellStyle name="20% - Accent4 127" xfId="3612" xr:uid="{00000000-0005-0000-0000-00002A060000}"/>
    <cellStyle name="20% - Accent4 128" xfId="3613" xr:uid="{00000000-0005-0000-0000-00002B060000}"/>
    <cellStyle name="20% - Accent4 129" xfId="3614" xr:uid="{00000000-0005-0000-0000-00002C060000}"/>
    <cellStyle name="20% - Accent4 13" xfId="3615" xr:uid="{00000000-0005-0000-0000-00002D060000}"/>
    <cellStyle name="20% - Accent4 130" xfId="3616" xr:uid="{00000000-0005-0000-0000-00002E060000}"/>
    <cellStyle name="20% - Accent4 131" xfId="3617" xr:uid="{00000000-0005-0000-0000-00002F060000}"/>
    <cellStyle name="20% - Accent4 132" xfId="3618" xr:uid="{00000000-0005-0000-0000-000030060000}"/>
    <cellStyle name="20% - Accent4 133" xfId="3619" xr:uid="{00000000-0005-0000-0000-000031060000}"/>
    <cellStyle name="20% - Accent4 134" xfId="3620" xr:uid="{00000000-0005-0000-0000-000032060000}"/>
    <cellStyle name="20% - Accent4 135" xfId="3621" xr:uid="{00000000-0005-0000-0000-000033060000}"/>
    <cellStyle name="20% - Accent4 136" xfId="3622" xr:uid="{00000000-0005-0000-0000-000034060000}"/>
    <cellStyle name="20% - Accent4 137" xfId="3623" xr:uid="{00000000-0005-0000-0000-000035060000}"/>
    <cellStyle name="20% - Accent4 138" xfId="3624" xr:uid="{00000000-0005-0000-0000-000036060000}"/>
    <cellStyle name="20% - Accent4 139" xfId="3625" xr:uid="{00000000-0005-0000-0000-000037060000}"/>
    <cellStyle name="20% - Accent4 14" xfId="3626" xr:uid="{00000000-0005-0000-0000-000038060000}"/>
    <cellStyle name="20% - Accent4 140" xfId="3627" xr:uid="{00000000-0005-0000-0000-000039060000}"/>
    <cellStyle name="20% - Accent4 141" xfId="3628" xr:uid="{00000000-0005-0000-0000-00003A060000}"/>
    <cellStyle name="20% - Accent4 142" xfId="3629" xr:uid="{00000000-0005-0000-0000-00003B060000}"/>
    <cellStyle name="20% - Accent4 143" xfId="3630" xr:uid="{00000000-0005-0000-0000-00003C060000}"/>
    <cellStyle name="20% - Accent4 144" xfId="3631" xr:uid="{00000000-0005-0000-0000-00003D060000}"/>
    <cellStyle name="20% - Accent4 145" xfId="3632" xr:uid="{00000000-0005-0000-0000-00003E060000}"/>
    <cellStyle name="20% - Accent4 146" xfId="3633" xr:uid="{00000000-0005-0000-0000-00003F060000}"/>
    <cellStyle name="20% - Accent4 147" xfId="3634" xr:uid="{00000000-0005-0000-0000-000040060000}"/>
    <cellStyle name="20% - Accent4 148" xfId="3635" xr:uid="{00000000-0005-0000-0000-000041060000}"/>
    <cellStyle name="20% - Accent4 149" xfId="3636" xr:uid="{00000000-0005-0000-0000-000042060000}"/>
    <cellStyle name="20% - Accent4 15" xfId="3637" xr:uid="{00000000-0005-0000-0000-000043060000}"/>
    <cellStyle name="20% - Accent4 150" xfId="3638" xr:uid="{00000000-0005-0000-0000-000044060000}"/>
    <cellStyle name="20% - Accent4 151" xfId="3639" xr:uid="{00000000-0005-0000-0000-000045060000}"/>
    <cellStyle name="20% - Accent4 152" xfId="3640" xr:uid="{00000000-0005-0000-0000-000046060000}"/>
    <cellStyle name="20% - Accent4 153" xfId="3641" xr:uid="{00000000-0005-0000-0000-000047060000}"/>
    <cellStyle name="20% - Accent4 154" xfId="3642" xr:uid="{00000000-0005-0000-0000-000048060000}"/>
    <cellStyle name="20% - Accent4 155" xfId="3643" xr:uid="{00000000-0005-0000-0000-000049060000}"/>
    <cellStyle name="20% - Accent4 156" xfId="3644" xr:uid="{00000000-0005-0000-0000-00004A060000}"/>
    <cellStyle name="20% - Accent4 157" xfId="3645" xr:uid="{00000000-0005-0000-0000-00004B060000}"/>
    <cellStyle name="20% - Accent4 158" xfId="3646" xr:uid="{00000000-0005-0000-0000-00004C060000}"/>
    <cellStyle name="20% - Accent4 159" xfId="3647" xr:uid="{00000000-0005-0000-0000-00004D060000}"/>
    <cellStyle name="20% - Accent4 16" xfId="3648" xr:uid="{00000000-0005-0000-0000-00004E060000}"/>
    <cellStyle name="20% - Accent4 160" xfId="3649" xr:uid="{00000000-0005-0000-0000-00004F060000}"/>
    <cellStyle name="20% - Accent4 161" xfId="3650" xr:uid="{00000000-0005-0000-0000-000050060000}"/>
    <cellStyle name="20% - Accent4 162" xfId="3651" xr:uid="{00000000-0005-0000-0000-000051060000}"/>
    <cellStyle name="20% - Accent4 163" xfId="3652" xr:uid="{00000000-0005-0000-0000-000052060000}"/>
    <cellStyle name="20% - Accent4 164" xfId="3653" xr:uid="{00000000-0005-0000-0000-000053060000}"/>
    <cellStyle name="20% - Accent4 165" xfId="3654" xr:uid="{00000000-0005-0000-0000-000054060000}"/>
    <cellStyle name="20% - Accent4 166" xfId="3655" xr:uid="{00000000-0005-0000-0000-000055060000}"/>
    <cellStyle name="20% - Accent4 167" xfId="3656" xr:uid="{00000000-0005-0000-0000-000056060000}"/>
    <cellStyle name="20% - Accent4 168" xfId="3657" xr:uid="{00000000-0005-0000-0000-000057060000}"/>
    <cellStyle name="20% - Accent4 169" xfId="3658" xr:uid="{00000000-0005-0000-0000-000058060000}"/>
    <cellStyle name="20% - Accent4 17" xfId="3659" xr:uid="{00000000-0005-0000-0000-000059060000}"/>
    <cellStyle name="20% - Accent4 170" xfId="3660" xr:uid="{00000000-0005-0000-0000-00005A060000}"/>
    <cellStyle name="20% - Accent4 171" xfId="3661" xr:uid="{00000000-0005-0000-0000-00005B060000}"/>
    <cellStyle name="20% - Accent4 172" xfId="3662" xr:uid="{00000000-0005-0000-0000-00005C060000}"/>
    <cellStyle name="20% - Accent4 173" xfId="3663" xr:uid="{00000000-0005-0000-0000-00005D060000}"/>
    <cellStyle name="20% - Accent4 174" xfId="3664" xr:uid="{00000000-0005-0000-0000-00005E060000}"/>
    <cellStyle name="20% - Accent4 175" xfId="3665" xr:uid="{00000000-0005-0000-0000-00005F060000}"/>
    <cellStyle name="20% - Accent4 176" xfId="3666" xr:uid="{00000000-0005-0000-0000-000060060000}"/>
    <cellStyle name="20% - Accent4 177" xfId="3667" xr:uid="{00000000-0005-0000-0000-000061060000}"/>
    <cellStyle name="20% - Accent4 178" xfId="3668" xr:uid="{00000000-0005-0000-0000-000062060000}"/>
    <cellStyle name="20% - Accent4 179" xfId="3669" xr:uid="{00000000-0005-0000-0000-000063060000}"/>
    <cellStyle name="20% - Accent4 18" xfId="3670" xr:uid="{00000000-0005-0000-0000-000064060000}"/>
    <cellStyle name="20% - Accent4 180" xfId="3671" xr:uid="{00000000-0005-0000-0000-000065060000}"/>
    <cellStyle name="20% - Accent4 181" xfId="3672" xr:uid="{00000000-0005-0000-0000-000066060000}"/>
    <cellStyle name="20% - Accent4 182" xfId="3673" xr:uid="{00000000-0005-0000-0000-000067060000}"/>
    <cellStyle name="20% - Accent4 183" xfId="3674" xr:uid="{00000000-0005-0000-0000-000068060000}"/>
    <cellStyle name="20% - Accent4 184" xfId="3675" xr:uid="{00000000-0005-0000-0000-000069060000}"/>
    <cellStyle name="20% - Accent4 185" xfId="3676" xr:uid="{00000000-0005-0000-0000-00006A060000}"/>
    <cellStyle name="20% - Accent4 186" xfId="3677" xr:uid="{00000000-0005-0000-0000-00006B060000}"/>
    <cellStyle name="20% - Accent4 187" xfId="3678" xr:uid="{00000000-0005-0000-0000-00006C060000}"/>
    <cellStyle name="20% - Accent4 188" xfId="20259" xr:uid="{00000000-0005-0000-0000-00006D060000}"/>
    <cellStyle name="20% - Accent4 19" xfId="3679" xr:uid="{00000000-0005-0000-0000-00006E060000}"/>
    <cellStyle name="20% - Accent4 2" xfId="1627" xr:uid="{00000000-0005-0000-0000-00006F060000}"/>
    <cellStyle name="20% - Accent4 2 2" xfId="3681" xr:uid="{00000000-0005-0000-0000-000070060000}"/>
    <cellStyle name="20% - Accent4 2 3" xfId="3682" xr:uid="{00000000-0005-0000-0000-000071060000}"/>
    <cellStyle name="20% - Accent4 2 4" xfId="3683" xr:uid="{00000000-0005-0000-0000-000072060000}"/>
    <cellStyle name="20% - Accent4 2 5" xfId="3684" xr:uid="{00000000-0005-0000-0000-000073060000}"/>
    <cellStyle name="20% - Accent4 2 6" xfId="20260" xr:uid="{00000000-0005-0000-0000-000074060000}"/>
    <cellStyle name="20% - Accent4 2 7" xfId="3680" xr:uid="{00000000-0005-0000-0000-000075060000}"/>
    <cellStyle name="20% - Accent4 2_tagihan bruto" xfId="3685" xr:uid="{00000000-0005-0000-0000-000076060000}"/>
    <cellStyle name="20% - Accent4 20" xfId="3686" xr:uid="{00000000-0005-0000-0000-000077060000}"/>
    <cellStyle name="20% - Accent4 21" xfId="3687" xr:uid="{00000000-0005-0000-0000-000078060000}"/>
    <cellStyle name="20% - Accent4 22" xfId="3688" xr:uid="{00000000-0005-0000-0000-000079060000}"/>
    <cellStyle name="20% - Accent4 23" xfId="3689" xr:uid="{00000000-0005-0000-0000-00007A060000}"/>
    <cellStyle name="20% - Accent4 24" xfId="3690" xr:uid="{00000000-0005-0000-0000-00007B060000}"/>
    <cellStyle name="20% - Accent4 25" xfId="3691" xr:uid="{00000000-0005-0000-0000-00007C060000}"/>
    <cellStyle name="20% - Accent4 26" xfId="3692" xr:uid="{00000000-0005-0000-0000-00007D060000}"/>
    <cellStyle name="20% - Accent4 27" xfId="3693" xr:uid="{00000000-0005-0000-0000-00007E060000}"/>
    <cellStyle name="20% - Accent4 28" xfId="3694" xr:uid="{00000000-0005-0000-0000-00007F060000}"/>
    <cellStyle name="20% - Accent4 29" xfId="3695" xr:uid="{00000000-0005-0000-0000-000080060000}"/>
    <cellStyle name="20% - Accent4 3" xfId="1628" xr:uid="{00000000-0005-0000-0000-000081060000}"/>
    <cellStyle name="20% - Accent4 3 2" xfId="20261" xr:uid="{00000000-0005-0000-0000-000082060000}"/>
    <cellStyle name="20% - Accent4 3 3" xfId="3696" xr:uid="{00000000-0005-0000-0000-000083060000}"/>
    <cellStyle name="20% - Accent4 30" xfId="3697" xr:uid="{00000000-0005-0000-0000-000084060000}"/>
    <cellStyle name="20% - Accent4 31" xfId="3698" xr:uid="{00000000-0005-0000-0000-000085060000}"/>
    <cellStyle name="20% - Accent4 32" xfId="3699" xr:uid="{00000000-0005-0000-0000-000086060000}"/>
    <cellStyle name="20% - Accent4 33" xfId="3700" xr:uid="{00000000-0005-0000-0000-000087060000}"/>
    <cellStyle name="20% - Accent4 34" xfId="3701" xr:uid="{00000000-0005-0000-0000-000088060000}"/>
    <cellStyle name="20% - Accent4 35" xfId="3702" xr:uid="{00000000-0005-0000-0000-000089060000}"/>
    <cellStyle name="20% - Accent4 36" xfId="3703" xr:uid="{00000000-0005-0000-0000-00008A060000}"/>
    <cellStyle name="20% - Accent4 37" xfId="3704" xr:uid="{00000000-0005-0000-0000-00008B060000}"/>
    <cellStyle name="20% - Accent4 38" xfId="3705" xr:uid="{00000000-0005-0000-0000-00008C060000}"/>
    <cellStyle name="20% - Accent4 39" xfId="3706" xr:uid="{00000000-0005-0000-0000-00008D060000}"/>
    <cellStyle name="20% - Accent4 4" xfId="1629" xr:uid="{00000000-0005-0000-0000-00008E060000}"/>
    <cellStyle name="20% - Accent4 4 2" xfId="20262" xr:uid="{00000000-0005-0000-0000-00008F060000}"/>
    <cellStyle name="20% - Accent4 4 3" xfId="3707" xr:uid="{00000000-0005-0000-0000-000090060000}"/>
    <cellStyle name="20% - Accent4 40" xfId="3708" xr:uid="{00000000-0005-0000-0000-000091060000}"/>
    <cellStyle name="20% - Accent4 41" xfId="3709" xr:uid="{00000000-0005-0000-0000-000092060000}"/>
    <cellStyle name="20% - Accent4 42" xfId="3710" xr:uid="{00000000-0005-0000-0000-000093060000}"/>
    <cellStyle name="20% - Accent4 43" xfId="3711" xr:uid="{00000000-0005-0000-0000-000094060000}"/>
    <cellStyle name="20% - Accent4 44" xfId="3712" xr:uid="{00000000-0005-0000-0000-000095060000}"/>
    <cellStyle name="20% - Accent4 45" xfId="3713" xr:uid="{00000000-0005-0000-0000-000096060000}"/>
    <cellStyle name="20% - Accent4 46" xfId="3714" xr:uid="{00000000-0005-0000-0000-000097060000}"/>
    <cellStyle name="20% - Accent4 47" xfId="3715" xr:uid="{00000000-0005-0000-0000-000098060000}"/>
    <cellStyle name="20% - Accent4 48" xfId="3716" xr:uid="{00000000-0005-0000-0000-000099060000}"/>
    <cellStyle name="20% - Accent4 49" xfId="3717" xr:uid="{00000000-0005-0000-0000-00009A060000}"/>
    <cellStyle name="20% - Accent4 5" xfId="3718" xr:uid="{00000000-0005-0000-0000-00009B060000}"/>
    <cellStyle name="20% - Accent4 5 2" xfId="20263" xr:uid="{00000000-0005-0000-0000-00009C060000}"/>
    <cellStyle name="20% - Accent4 50" xfId="3719" xr:uid="{00000000-0005-0000-0000-00009D060000}"/>
    <cellStyle name="20% - Accent4 51" xfId="3720" xr:uid="{00000000-0005-0000-0000-00009E060000}"/>
    <cellStyle name="20% - Accent4 52" xfId="3721" xr:uid="{00000000-0005-0000-0000-00009F060000}"/>
    <cellStyle name="20% - Accent4 53" xfId="3722" xr:uid="{00000000-0005-0000-0000-0000A0060000}"/>
    <cellStyle name="20% - Accent4 54" xfId="3723" xr:uid="{00000000-0005-0000-0000-0000A1060000}"/>
    <cellStyle name="20% - Accent4 55" xfId="3724" xr:uid="{00000000-0005-0000-0000-0000A2060000}"/>
    <cellStyle name="20% - Accent4 56" xfId="3725" xr:uid="{00000000-0005-0000-0000-0000A3060000}"/>
    <cellStyle name="20% - Accent4 57" xfId="3726" xr:uid="{00000000-0005-0000-0000-0000A4060000}"/>
    <cellStyle name="20% - Accent4 58" xfId="3727" xr:uid="{00000000-0005-0000-0000-0000A5060000}"/>
    <cellStyle name="20% - Accent4 59" xfId="3728" xr:uid="{00000000-0005-0000-0000-0000A6060000}"/>
    <cellStyle name="20% - Accent4 6" xfId="3729" xr:uid="{00000000-0005-0000-0000-0000A7060000}"/>
    <cellStyle name="20% - Accent4 60" xfId="3730" xr:uid="{00000000-0005-0000-0000-0000A8060000}"/>
    <cellStyle name="20% - Accent4 61" xfId="3731" xr:uid="{00000000-0005-0000-0000-0000A9060000}"/>
    <cellStyle name="20% - Accent4 62" xfId="3732" xr:uid="{00000000-0005-0000-0000-0000AA060000}"/>
    <cellStyle name="20% - Accent4 63" xfId="3733" xr:uid="{00000000-0005-0000-0000-0000AB060000}"/>
    <cellStyle name="20% - Accent4 64" xfId="3734" xr:uid="{00000000-0005-0000-0000-0000AC060000}"/>
    <cellStyle name="20% - Accent4 65" xfId="3735" xr:uid="{00000000-0005-0000-0000-0000AD060000}"/>
    <cellStyle name="20% - Accent4 66" xfId="3736" xr:uid="{00000000-0005-0000-0000-0000AE060000}"/>
    <cellStyle name="20% - Accent4 67" xfId="3737" xr:uid="{00000000-0005-0000-0000-0000AF060000}"/>
    <cellStyle name="20% - Accent4 68" xfId="3738" xr:uid="{00000000-0005-0000-0000-0000B0060000}"/>
    <cellStyle name="20% - Accent4 69" xfId="3739" xr:uid="{00000000-0005-0000-0000-0000B1060000}"/>
    <cellStyle name="20% - Accent4 7" xfId="3740" xr:uid="{00000000-0005-0000-0000-0000B2060000}"/>
    <cellStyle name="20% - Accent4 70" xfId="3741" xr:uid="{00000000-0005-0000-0000-0000B3060000}"/>
    <cellStyle name="20% - Accent4 71" xfId="3742" xr:uid="{00000000-0005-0000-0000-0000B4060000}"/>
    <cellStyle name="20% - Accent4 72" xfId="3743" xr:uid="{00000000-0005-0000-0000-0000B5060000}"/>
    <cellStyle name="20% - Accent4 73" xfId="3744" xr:uid="{00000000-0005-0000-0000-0000B6060000}"/>
    <cellStyle name="20% - Accent4 74" xfId="3745" xr:uid="{00000000-0005-0000-0000-0000B7060000}"/>
    <cellStyle name="20% - Accent4 75" xfId="3746" xr:uid="{00000000-0005-0000-0000-0000B8060000}"/>
    <cellStyle name="20% - Accent4 76" xfId="3747" xr:uid="{00000000-0005-0000-0000-0000B9060000}"/>
    <cellStyle name="20% - Accent4 77" xfId="3748" xr:uid="{00000000-0005-0000-0000-0000BA060000}"/>
    <cellStyle name="20% - Accent4 78" xfId="3749" xr:uid="{00000000-0005-0000-0000-0000BB060000}"/>
    <cellStyle name="20% - Accent4 79" xfId="3750" xr:uid="{00000000-0005-0000-0000-0000BC060000}"/>
    <cellStyle name="20% - Accent4 8" xfId="3751" xr:uid="{00000000-0005-0000-0000-0000BD060000}"/>
    <cellStyle name="20% - Accent4 80" xfId="3752" xr:uid="{00000000-0005-0000-0000-0000BE060000}"/>
    <cellStyle name="20% - Accent4 81" xfId="3753" xr:uid="{00000000-0005-0000-0000-0000BF060000}"/>
    <cellStyle name="20% - Accent4 82" xfId="3754" xr:uid="{00000000-0005-0000-0000-0000C0060000}"/>
    <cellStyle name="20% - Accent4 83" xfId="3755" xr:uid="{00000000-0005-0000-0000-0000C1060000}"/>
    <cellStyle name="20% - Accent4 84" xfId="3756" xr:uid="{00000000-0005-0000-0000-0000C2060000}"/>
    <cellStyle name="20% - Accent4 85" xfId="3757" xr:uid="{00000000-0005-0000-0000-0000C3060000}"/>
    <cellStyle name="20% - Accent4 86" xfId="3758" xr:uid="{00000000-0005-0000-0000-0000C4060000}"/>
    <cellStyle name="20% - Accent4 87" xfId="3759" xr:uid="{00000000-0005-0000-0000-0000C5060000}"/>
    <cellStyle name="20% - Accent4 88" xfId="3760" xr:uid="{00000000-0005-0000-0000-0000C6060000}"/>
    <cellStyle name="20% - Accent4 89" xfId="3761" xr:uid="{00000000-0005-0000-0000-0000C7060000}"/>
    <cellStyle name="20% - Accent4 9" xfId="3762" xr:uid="{00000000-0005-0000-0000-0000C8060000}"/>
    <cellStyle name="20% - Accent4 90" xfId="3763" xr:uid="{00000000-0005-0000-0000-0000C9060000}"/>
    <cellStyle name="20% - Accent4 91" xfId="3764" xr:uid="{00000000-0005-0000-0000-0000CA060000}"/>
    <cellStyle name="20% - Accent4 92" xfId="3765" xr:uid="{00000000-0005-0000-0000-0000CB060000}"/>
    <cellStyle name="20% - Accent4 93" xfId="3766" xr:uid="{00000000-0005-0000-0000-0000CC060000}"/>
    <cellStyle name="20% - Accent4 94" xfId="3767" xr:uid="{00000000-0005-0000-0000-0000CD060000}"/>
    <cellStyle name="20% - Accent4 95" xfId="3768" xr:uid="{00000000-0005-0000-0000-0000CE060000}"/>
    <cellStyle name="20% - Accent4 96" xfId="3769" xr:uid="{00000000-0005-0000-0000-0000CF060000}"/>
    <cellStyle name="20% - Accent4 97" xfId="3770" xr:uid="{00000000-0005-0000-0000-0000D0060000}"/>
    <cellStyle name="20% - Accent4 98" xfId="3771" xr:uid="{00000000-0005-0000-0000-0000D1060000}"/>
    <cellStyle name="20% - Accent4 99" xfId="3772" xr:uid="{00000000-0005-0000-0000-0000D2060000}"/>
    <cellStyle name="20% - Accent5 10" xfId="3773" xr:uid="{00000000-0005-0000-0000-0000D3060000}"/>
    <cellStyle name="20% - Accent5 100" xfId="3774" xr:uid="{00000000-0005-0000-0000-0000D4060000}"/>
    <cellStyle name="20% - Accent5 101" xfId="3775" xr:uid="{00000000-0005-0000-0000-0000D5060000}"/>
    <cellStyle name="20% - Accent5 102" xfId="3776" xr:uid="{00000000-0005-0000-0000-0000D6060000}"/>
    <cellStyle name="20% - Accent5 103" xfId="3777" xr:uid="{00000000-0005-0000-0000-0000D7060000}"/>
    <cellStyle name="20% - Accent5 104" xfId="3778" xr:uid="{00000000-0005-0000-0000-0000D8060000}"/>
    <cellStyle name="20% - Accent5 105" xfId="3779" xr:uid="{00000000-0005-0000-0000-0000D9060000}"/>
    <cellStyle name="20% - Accent5 106" xfId="3780" xr:uid="{00000000-0005-0000-0000-0000DA060000}"/>
    <cellStyle name="20% - Accent5 107" xfId="3781" xr:uid="{00000000-0005-0000-0000-0000DB060000}"/>
    <cellStyle name="20% - Accent5 108" xfId="3782" xr:uid="{00000000-0005-0000-0000-0000DC060000}"/>
    <cellStyle name="20% - Accent5 109" xfId="3783" xr:uid="{00000000-0005-0000-0000-0000DD060000}"/>
    <cellStyle name="20% - Accent5 11" xfId="3784" xr:uid="{00000000-0005-0000-0000-0000DE060000}"/>
    <cellStyle name="20% - Accent5 110" xfId="3785" xr:uid="{00000000-0005-0000-0000-0000DF060000}"/>
    <cellStyle name="20% - Accent5 111" xfId="3786" xr:uid="{00000000-0005-0000-0000-0000E0060000}"/>
    <cellStyle name="20% - Accent5 112" xfId="3787" xr:uid="{00000000-0005-0000-0000-0000E1060000}"/>
    <cellStyle name="20% - Accent5 113" xfId="3788" xr:uid="{00000000-0005-0000-0000-0000E2060000}"/>
    <cellStyle name="20% - Accent5 114" xfId="3789" xr:uid="{00000000-0005-0000-0000-0000E3060000}"/>
    <cellStyle name="20% - Accent5 115" xfId="3790" xr:uid="{00000000-0005-0000-0000-0000E4060000}"/>
    <cellStyle name="20% - Accent5 116" xfId="3791" xr:uid="{00000000-0005-0000-0000-0000E5060000}"/>
    <cellStyle name="20% - Accent5 117" xfId="3792" xr:uid="{00000000-0005-0000-0000-0000E6060000}"/>
    <cellStyle name="20% - Accent5 118" xfId="3793" xr:uid="{00000000-0005-0000-0000-0000E7060000}"/>
    <cellStyle name="20% - Accent5 119" xfId="3794" xr:uid="{00000000-0005-0000-0000-0000E8060000}"/>
    <cellStyle name="20% - Accent5 12" xfId="3795" xr:uid="{00000000-0005-0000-0000-0000E9060000}"/>
    <cellStyle name="20% - Accent5 120" xfId="3796" xr:uid="{00000000-0005-0000-0000-0000EA060000}"/>
    <cellStyle name="20% - Accent5 121" xfId="3797" xr:uid="{00000000-0005-0000-0000-0000EB060000}"/>
    <cellStyle name="20% - Accent5 122" xfId="3798" xr:uid="{00000000-0005-0000-0000-0000EC060000}"/>
    <cellStyle name="20% - Accent5 123" xfId="3799" xr:uid="{00000000-0005-0000-0000-0000ED060000}"/>
    <cellStyle name="20% - Accent5 124" xfId="3800" xr:uid="{00000000-0005-0000-0000-0000EE060000}"/>
    <cellStyle name="20% - Accent5 125" xfId="3801" xr:uid="{00000000-0005-0000-0000-0000EF060000}"/>
    <cellStyle name="20% - Accent5 126" xfId="3802" xr:uid="{00000000-0005-0000-0000-0000F0060000}"/>
    <cellStyle name="20% - Accent5 127" xfId="3803" xr:uid="{00000000-0005-0000-0000-0000F1060000}"/>
    <cellStyle name="20% - Accent5 128" xfId="3804" xr:uid="{00000000-0005-0000-0000-0000F2060000}"/>
    <cellStyle name="20% - Accent5 129" xfId="3805" xr:uid="{00000000-0005-0000-0000-0000F3060000}"/>
    <cellStyle name="20% - Accent5 13" xfId="3806" xr:uid="{00000000-0005-0000-0000-0000F4060000}"/>
    <cellStyle name="20% - Accent5 130" xfId="3807" xr:uid="{00000000-0005-0000-0000-0000F5060000}"/>
    <cellStyle name="20% - Accent5 131" xfId="3808" xr:uid="{00000000-0005-0000-0000-0000F6060000}"/>
    <cellStyle name="20% - Accent5 132" xfId="3809" xr:uid="{00000000-0005-0000-0000-0000F7060000}"/>
    <cellStyle name="20% - Accent5 133" xfId="3810" xr:uid="{00000000-0005-0000-0000-0000F8060000}"/>
    <cellStyle name="20% - Accent5 134" xfId="3811" xr:uid="{00000000-0005-0000-0000-0000F9060000}"/>
    <cellStyle name="20% - Accent5 135" xfId="3812" xr:uid="{00000000-0005-0000-0000-0000FA060000}"/>
    <cellStyle name="20% - Accent5 136" xfId="3813" xr:uid="{00000000-0005-0000-0000-0000FB060000}"/>
    <cellStyle name="20% - Accent5 137" xfId="3814" xr:uid="{00000000-0005-0000-0000-0000FC060000}"/>
    <cellStyle name="20% - Accent5 138" xfId="3815" xr:uid="{00000000-0005-0000-0000-0000FD060000}"/>
    <cellStyle name="20% - Accent5 139" xfId="3816" xr:uid="{00000000-0005-0000-0000-0000FE060000}"/>
    <cellStyle name="20% - Accent5 14" xfId="3817" xr:uid="{00000000-0005-0000-0000-0000FF060000}"/>
    <cellStyle name="20% - Accent5 140" xfId="3818" xr:uid="{00000000-0005-0000-0000-000000070000}"/>
    <cellStyle name="20% - Accent5 141" xfId="3819" xr:uid="{00000000-0005-0000-0000-000001070000}"/>
    <cellStyle name="20% - Accent5 142" xfId="3820" xr:uid="{00000000-0005-0000-0000-000002070000}"/>
    <cellStyle name="20% - Accent5 143" xfId="3821" xr:uid="{00000000-0005-0000-0000-000003070000}"/>
    <cellStyle name="20% - Accent5 144" xfId="3822" xr:uid="{00000000-0005-0000-0000-000004070000}"/>
    <cellStyle name="20% - Accent5 145" xfId="3823" xr:uid="{00000000-0005-0000-0000-000005070000}"/>
    <cellStyle name="20% - Accent5 146" xfId="3824" xr:uid="{00000000-0005-0000-0000-000006070000}"/>
    <cellStyle name="20% - Accent5 147" xfId="3825" xr:uid="{00000000-0005-0000-0000-000007070000}"/>
    <cellStyle name="20% - Accent5 148" xfId="3826" xr:uid="{00000000-0005-0000-0000-000008070000}"/>
    <cellStyle name="20% - Accent5 149" xfId="3827" xr:uid="{00000000-0005-0000-0000-000009070000}"/>
    <cellStyle name="20% - Accent5 15" xfId="3828" xr:uid="{00000000-0005-0000-0000-00000A070000}"/>
    <cellStyle name="20% - Accent5 150" xfId="3829" xr:uid="{00000000-0005-0000-0000-00000B070000}"/>
    <cellStyle name="20% - Accent5 151" xfId="3830" xr:uid="{00000000-0005-0000-0000-00000C070000}"/>
    <cellStyle name="20% - Accent5 152" xfId="3831" xr:uid="{00000000-0005-0000-0000-00000D070000}"/>
    <cellStyle name="20% - Accent5 153" xfId="3832" xr:uid="{00000000-0005-0000-0000-00000E070000}"/>
    <cellStyle name="20% - Accent5 154" xfId="3833" xr:uid="{00000000-0005-0000-0000-00000F070000}"/>
    <cellStyle name="20% - Accent5 155" xfId="3834" xr:uid="{00000000-0005-0000-0000-000010070000}"/>
    <cellStyle name="20% - Accent5 156" xfId="3835" xr:uid="{00000000-0005-0000-0000-000011070000}"/>
    <cellStyle name="20% - Accent5 157" xfId="3836" xr:uid="{00000000-0005-0000-0000-000012070000}"/>
    <cellStyle name="20% - Accent5 158" xfId="3837" xr:uid="{00000000-0005-0000-0000-000013070000}"/>
    <cellStyle name="20% - Accent5 159" xfId="3838" xr:uid="{00000000-0005-0000-0000-000014070000}"/>
    <cellStyle name="20% - Accent5 16" xfId="3839" xr:uid="{00000000-0005-0000-0000-000015070000}"/>
    <cellStyle name="20% - Accent5 160" xfId="3840" xr:uid="{00000000-0005-0000-0000-000016070000}"/>
    <cellStyle name="20% - Accent5 161" xfId="3841" xr:uid="{00000000-0005-0000-0000-000017070000}"/>
    <cellStyle name="20% - Accent5 162" xfId="3842" xr:uid="{00000000-0005-0000-0000-000018070000}"/>
    <cellStyle name="20% - Accent5 163" xfId="3843" xr:uid="{00000000-0005-0000-0000-000019070000}"/>
    <cellStyle name="20% - Accent5 164" xfId="3844" xr:uid="{00000000-0005-0000-0000-00001A070000}"/>
    <cellStyle name="20% - Accent5 165" xfId="3845" xr:uid="{00000000-0005-0000-0000-00001B070000}"/>
    <cellStyle name="20% - Accent5 166" xfId="3846" xr:uid="{00000000-0005-0000-0000-00001C070000}"/>
    <cellStyle name="20% - Accent5 167" xfId="3847" xr:uid="{00000000-0005-0000-0000-00001D070000}"/>
    <cellStyle name="20% - Accent5 168" xfId="3848" xr:uid="{00000000-0005-0000-0000-00001E070000}"/>
    <cellStyle name="20% - Accent5 169" xfId="3849" xr:uid="{00000000-0005-0000-0000-00001F070000}"/>
    <cellStyle name="20% - Accent5 17" xfId="3850" xr:uid="{00000000-0005-0000-0000-000020070000}"/>
    <cellStyle name="20% - Accent5 170" xfId="3851" xr:uid="{00000000-0005-0000-0000-000021070000}"/>
    <cellStyle name="20% - Accent5 171" xfId="3852" xr:uid="{00000000-0005-0000-0000-000022070000}"/>
    <cellStyle name="20% - Accent5 172" xfId="3853" xr:uid="{00000000-0005-0000-0000-000023070000}"/>
    <cellStyle name="20% - Accent5 173" xfId="3854" xr:uid="{00000000-0005-0000-0000-000024070000}"/>
    <cellStyle name="20% - Accent5 174" xfId="3855" xr:uid="{00000000-0005-0000-0000-000025070000}"/>
    <cellStyle name="20% - Accent5 175" xfId="3856" xr:uid="{00000000-0005-0000-0000-000026070000}"/>
    <cellStyle name="20% - Accent5 176" xfId="3857" xr:uid="{00000000-0005-0000-0000-000027070000}"/>
    <cellStyle name="20% - Accent5 177" xfId="3858" xr:uid="{00000000-0005-0000-0000-000028070000}"/>
    <cellStyle name="20% - Accent5 178" xfId="3859" xr:uid="{00000000-0005-0000-0000-000029070000}"/>
    <cellStyle name="20% - Accent5 179" xfId="3860" xr:uid="{00000000-0005-0000-0000-00002A070000}"/>
    <cellStyle name="20% - Accent5 18" xfId="3861" xr:uid="{00000000-0005-0000-0000-00002B070000}"/>
    <cellStyle name="20% - Accent5 180" xfId="3862" xr:uid="{00000000-0005-0000-0000-00002C070000}"/>
    <cellStyle name="20% - Accent5 181" xfId="3863" xr:uid="{00000000-0005-0000-0000-00002D070000}"/>
    <cellStyle name="20% - Accent5 182" xfId="3864" xr:uid="{00000000-0005-0000-0000-00002E070000}"/>
    <cellStyle name="20% - Accent5 183" xfId="3865" xr:uid="{00000000-0005-0000-0000-00002F070000}"/>
    <cellStyle name="20% - Accent5 184" xfId="3866" xr:uid="{00000000-0005-0000-0000-000030070000}"/>
    <cellStyle name="20% - Accent5 185" xfId="3867" xr:uid="{00000000-0005-0000-0000-000031070000}"/>
    <cellStyle name="20% - Accent5 186" xfId="3868" xr:uid="{00000000-0005-0000-0000-000032070000}"/>
    <cellStyle name="20% - Accent5 187" xfId="3869" xr:uid="{00000000-0005-0000-0000-000033070000}"/>
    <cellStyle name="20% - Accent5 19" xfId="3870" xr:uid="{00000000-0005-0000-0000-000034070000}"/>
    <cellStyle name="20% - Accent5 2" xfId="1630" xr:uid="{00000000-0005-0000-0000-000035070000}"/>
    <cellStyle name="20% - Accent5 2 2" xfId="3872" xr:uid="{00000000-0005-0000-0000-000036070000}"/>
    <cellStyle name="20% - Accent5 2 3" xfId="3873" xr:uid="{00000000-0005-0000-0000-000037070000}"/>
    <cellStyle name="20% - Accent5 2 4" xfId="3874" xr:uid="{00000000-0005-0000-0000-000038070000}"/>
    <cellStyle name="20% - Accent5 2 5" xfId="3875" xr:uid="{00000000-0005-0000-0000-000039070000}"/>
    <cellStyle name="20% - Accent5 2 6" xfId="3871" xr:uid="{00000000-0005-0000-0000-00003A070000}"/>
    <cellStyle name="20% - Accent5 2_tagihan bruto" xfId="3876" xr:uid="{00000000-0005-0000-0000-00003B070000}"/>
    <cellStyle name="20% - Accent5 20" xfId="3877" xr:uid="{00000000-0005-0000-0000-00003C070000}"/>
    <cellStyle name="20% - Accent5 21" xfId="3878" xr:uid="{00000000-0005-0000-0000-00003D070000}"/>
    <cellStyle name="20% - Accent5 22" xfId="3879" xr:uid="{00000000-0005-0000-0000-00003E070000}"/>
    <cellStyle name="20% - Accent5 23" xfId="3880" xr:uid="{00000000-0005-0000-0000-00003F070000}"/>
    <cellStyle name="20% - Accent5 24" xfId="3881" xr:uid="{00000000-0005-0000-0000-000040070000}"/>
    <cellStyle name="20% - Accent5 25" xfId="3882" xr:uid="{00000000-0005-0000-0000-000041070000}"/>
    <cellStyle name="20% - Accent5 26" xfId="3883" xr:uid="{00000000-0005-0000-0000-000042070000}"/>
    <cellStyle name="20% - Accent5 27" xfId="3884" xr:uid="{00000000-0005-0000-0000-000043070000}"/>
    <cellStyle name="20% - Accent5 28" xfId="3885" xr:uid="{00000000-0005-0000-0000-000044070000}"/>
    <cellStyle name="20% - Accent5 29" xfId="3886" xr:uid="{00000000-0005-0000-0000-000045070000}"/>
    <cellStyle name="20% - Accent5 3" xfId="1631" xr:uid="{00000000-0005-0000-0000-000046070000}"/>
    <cellStyle name="20% - Accent5 3 2" xfId="20264" xr:uid="{00000000-0005-0000-0000-000047070000}"/>
    <cellStyle name="20% - Accent5 3 3" xfId="3887" xr:uid="{00000000-0005-0000-0000-000048070000}"/>
    <cellStyle name="20% - Accent5 30" xfId="3888" xr:uid="{00000000-0005-0000-0000-000049070000}"/>
    <cellStyle name="20% - Accent5 31" xfId="3889" xr:uid="{00000000-0005-0000-0000-00004A070000}"/>
    <cellStyle name="20% - Accent5 32" xfId="3890" xr:uid="{00000000-0005-0000-0000-00004B070000}"/>
    <cellStyle name="20% - Accent5 33" xfId="3891" xr:uid="{00000000-0005-0000-0000-00004C070000}"/>
    <cellStyle name="20% - Accent5 34" xfId="3892" xr:uid="{00000000-0005-0000-0000-00004D070000}"/>
    <cellStyle name="20% - Accent5 35" xfId="3893" xr:uid="{00000000-0005-0000-0000-00004E070000}"/>
    <cellStyle name="20% - Accent5 36" xfId="3894" xr:uid="{00000000-0005-0000-0000-00004F070000}"/>
    <cellStyle name="20% - Accent5 37" xfId="3895" xr:uid="{00000000-0005-0000-0000-000050070000}"/>
    <cellStyle name="20% - Accent5 38" xfId="3896" xr:uid="{00000000-0005-0000-0000-000051070000}"/>
    <cellStyle name="20% - Accent5 39" xfId="3897" xr:uid="{00000000-0005-0000-0000-000052070000}"/>
    <cellStyle name="20% - Accent5 4" xfId="1632" xr:uid="{00000000-0005-0000-0000-000053070000}"/>
    <cellStyle name="20% - Accent5 4 2" xfId="20265" xr:uid="{00000000-0005-0000-0000-000054070000}"/>
    <cellStyle name="20% - Accent5 4 3" xfId="3898" xr:uid="{00000000-0005-0000-0000-000055070000}"/>
    <cellStyle name="20% - Accent5 40" xfId="3899" xr:uid="{00000000-0005-0000-0000-000056070000}"/>
    <cellStyle name="20% - Accent5 41" xfId="3900" xr:uid="{00000000-0005-0000-0000-000057070000}"/>
    <cellStyle name="20% - Accent5 42" xfId="3901" xr:uid="{00000000-0005-0000-0000-000058070000}"/>
    <cellStyle name="20% - Accent5 43" xfId="3902" xr:uid="{00000000-0005-0000-0000-000059070000}"/>
    <cellStyle name="20% - Accent5 44" xfId="3903" xr:uid="{00000000-0005-0000-0000-00005A070000}"/>
    <cellStyle name="20% - Accent5 45" xfId="3904" xr:uid="{00000000-0005-0000-0000-00005B070000}"/>
    <cellStyle name="20% - Accent5 46" xfId="3905" xr:uid="{00000000-0005-0000-0000-00005C070000}"/>
    <cellStyle name="20% - Accent5 47" xfId="3906" xr:uid="{00000000-0005-0000-0000-00005D070000}"/>
    <cellStyle name="20% - Accent5 48" xfId="3907" xr:uid="{00000000-0005-0000-0000-00005E070000}"/>
    <cellStyle name="20% - Accent5 49" xfId="3908" xr:uid="{00000000-0005-0000-0000-00005F070000}"/>
    <cellStyle name="20% - Accent5 5" xfId="3909" xr:uid="{00000000-0005-0000-0000-000060070000}"/>
    <cellStyle name="20% - Accent5 5 2" xfId="20266" xr:uid="{00000000-0005-0000-0000-000061070000}"/>
    <cellStyle name="20% - Accent5 50" xfId="3910" xr:uid="{00000000-0005-0000-0000-000062070000}"/>
    <cellStyle name="20% - Accent5 51" xfId="3911" xr:uid="{00000000-0005-0000-0000-000063070000}"/>
    <cellStyle name="20% - Accent5 52" xfId="3912" xr:uid="{00000000-0005-0000-0000-000064070000}"/>
    <cellStyle name="20% - Accent5 53" xfId="3913" xr:uid="{00000000-0005-0000-0000-000065070000}"/>
    <cellStyle name="20% - Accent5 54" xfId="3914" xr:uid="{00000000-0005-0000-0000-000066070000}"/>
    <cellStyle name="20% - Accent5 55" xfId="3915" xr:uid="{00000000-0005-0000-0000-000067070000}"/>
    <cellStyle name="20% - Accent5 56" xfId="3916" xr:uid="{00000000-0005-0000-0000-000068070000}"/>
    <cellStyle name="20% - Accent5 57" xfId="3917" xr:uid="{00000000-0005-0000-0000-000069070000}"/>
    <cellStyle name="20% - Accent5 58" xfId="3918" xr:uid="{00000000-0005-0000-0000-00006A070000}"/>
    <cellStyle name="20% - Accent5 59" xfId="3919" xr:uid="{00000000-0005-0000-0000-00006B070000}"/>
    <cellStyle name="20% - Accent5 6" xfId="3920" xr:uid="{00000000-0005-0000-0000-00006C070000}"/>
    <cellStyle name="20% - Accent5 60" xfId="3921" xr:uid="{00000000-0005-0000-0000-00006D070000}"/>
    <cellStyle name="20% - Accent5 61" xfId="3922" xr:uid="{00000000-0005-0000-0000-00006E070000}"/>
    <cellStyle name="20% - Accent5 62" xfId="3923" xr:uid="{00000000-0005-0000-0000-00006F070000}"/>
    <cellStyle name="20% - Accent5 63" xfId="3924" xr:uid="{00000000-0005-0000-0000-000070070000}"/>
    <cellStyle name="20% - Accent5 64" xfId="3925" xr:uid="{00000000-0005-0000-0000-000071070000}"/>
    <cellStyle name="20% - Accent5 65" xfId="3926" xr:uid="{00000000-0005-0000-0000-000072070000}"/>
    <cellStyle name="20% - Accent5 66" xfId="3927" xr:uid="{00000000-0005-0000-0000-000073070000}"/>
    <cellStyle name="20% - Accent5 67" xfId="3928" xr:uid="{00000000-0005-0000-0000-000074070000}"/>
    <cellStyle name="20% - Accent5 68" xfId="3929" xr:uid="{00000000-0005-0000-0000-000075070000}"/>
    <cellStyle name="20% - Accent5 69" xfId="3930" xr:uid="{00000000-0005-0000-0000-000076070000}"/>
    <cellStyle name="20% - Accent5 7" xfId="3931" xr:uid="{00000000-0005-0000-0000-000077070000}"/>
    <cellStyle name="20% - Accent5 70" xfId="3932" xr:uid="{00000000-0005-0000-0000-000078070000}"/>
    <cellStyle name="20% - Accent5 71" xfId="3933" xr:uid="{00000000-0005-0000-0000-000079070000}"/>
    <cellStyle name="20% - Accent5 72" xfId="3934" xr:uid="{00000000-0005-0000-0000-00007A070000}"/>
    <cellStyle name="20% - Accent5 73" xfId="3935" xr:uid="{00000000-0005-0000-0000-00007B070000}"/>
    <cellStyle name="20% - Accent5 74" xfId="3936" xr:uid="{00000000-0005-0000-0000-00007C070000}"/>
    <cellStyle name="20% - Accent5 75" xfId="3937" xr:uid="{00000000-0005-0000-0000-00007D070000}"/>
    <cellStyle name="20% - Accent5 76" xfId="3938" xr:uid="{00000000-0005-0000-0000-00007E070000}"/>
    <cellStyle name="20% - Accent5 77" xfId="3939" xr:uid="{00000000-0005-0000-0000-00007F070000}"/>
    <cellStyle name="20% - Accent5 78" xfId="3940" xr:uid="{00000000-0005-0000-0000-000080070000}"/>
    <cellStyle name="20% - Accent5 79" xfId="3941" xr:uid="{00000000-0005-0000-0000-000081070000}"/>
    <cellStyle name="20% - Accent5 8" xfId="3942" xr:uid="{00000000-0005-0000-0000-000082070000}"/>
    <cellStyle name="20% - Accent5 80" xfId="3943" xr:uid="{00000000-0005-0000-0000-000083070000}"/>
    <cellStyle name="20% - Accent5 81" xfId="3944" xr:uid="{00000000-0005-0000-0000-000084070000}"/>
    <cellStyle name="20% - Accent5 82" xfId="3945" xr:uid="{00000000-0005-0000-0000-000085070000}"/>
    <cellStyle name="20% - Accent5 83" xfId="3946" xr:uid="{00000000-0005-0000-0000-000086070000}"/>
    <cellStyle name="20% - Accent5 84" xfId="3947" xr:uid="{00000000-0005-0000-0000-000087070000}"/>
    <cellStyle name="20% - Accent5 85" xfId="3948" xr:uid="{00000000-0005-0000-0000-000088070000}"/>
    <cellStyle name="20% - Accent5 86" xfId="3949" xr:uid="{00000000-0005-0000-0000-000089070000}"/>
    <cellStyle name="20% - Accent5 87" xfId="3950" xr:uid="{00000000-0005-0000-0000-00008A070000}"/>
    <cellStyle name="20% - Accent5 88" xfId="3951" xr:uid="{00000000-0005-0000-0000-00008B070000}"/>
    <cellStyle name="20% - Accent5 89" xfId="3952" xr:uid="{00000000-0005-0000-0000-00008C070000}"/>
    <cellStyle name="20% - Accent5 9" xfId="3953" xr:uid="{00000000-0005-0000-0000-00008D070000}"/>
    <cellStyle name="20% - Accent5 90" xfId="3954" xr:uid="{00000000-0005-0000-0000-00008E070000}"/>
    <cellStyle name="20% - Accent5 91" xfId="3955" xr:uid="{00000000-0005-0000-0000-00008F070000}"/>
    <cellStyle name="20% - Accent5 92" xfId="3956" xr:uid="{00000000-0005-0000-0000-000090070000}"/>
    <cellStyle name="20% - Accent5 93" xfId="3957" xr:uid="{00000000-0005-0000-0000-000091070000}"/>
    <cellStyle name="20% - Accent5 94" xfId="3958" xr:uid="{00000000-0005-0000-0000-000092070000}"/>
    <cellStyle name="20% - Accent5 95" xfId="3959" xr:uid="{00000000-0005-0000-0000-000093070000}"/>
    <cellStyle name="20% - Accent5 96" xfId="3960" xr:uid="{00000000-0005-0000-0000-000094070000}"/>
    <cellStyle name="20% - Accent5 97" xfId="3961" xr:uid="{00000000-0005-0000-0000-000095070000}"/>
    <cellStyle name="20% - Accent5 98" xfId="3962" xr:uid="{00000000-0005-0000-0000-000096070000}"/>
    <cellStyle name="20% - Accent5 99" xfId="3963" xr:uid="{00000000-0005-0000-0000-000097070000}"/>
    <cellStyle name="20% - Accent6 10" xfId="3964" xr:uid="{00000000-0005-0000-0000-000098070000}"/>
    <cellStyle name="20% - Accent6 100" xfId="3965" xr:uid="{00000000-0005-0000-0000-000099070000}"/>
    <cellStyle name="20% - Accent6 101" xfId="3966" xr:uid="{00000000-0005-0000-0000-00009A070000}"/>
    <cellStyle name="20% - Accent6 102" xfId="3967" xr:uid="{00000000-0005-0000-0000-00009B070000}"/>
    <cellStyle name="20% - Accent6 103" xfId="3968" xr:uid="{00000000-0005-0000-0000-00009C070000}"/>
    <cellStyle name="20% - Accent6 104" xfId="3969" xr:uid="{00000000-0005-0000-0000-00009D070000}"/>
    <cellStyle name="20% - Accent6 105" xfId="3970" xr:uid="{00000000-0005-0000-0000-00009E070000}"/>
    <cellStyle name="20% - Accent6 106" xfId="3971" xr:uid="{00000000-0005-0000-0000-00009F070000}"/>
    <cellStyle name="20% - Accent6 107" xfId="3972" xr:uid="{00000000-0005-0000-0000-0000A0070000}"/>
    <cellStyle name="20% - Accent6 108" xfId="3973" xr:uid="{00000000-0005-0000-0000-0000A1070000}"/>
    <cellStyle name="20% - Accent6 109" xfId="3974" xr:uid="{00000000-0005-0000-0000-0000A2070000}"/>
    <cellStyle name="20% - Accent6 11" xfId="3975" xr:uid="{00000000-0005-0000-0000-0000A3070000}"/>
    <cellStyle name="20% - Accent6 110" xfId="3976" xr:uid="{00000000-0005-0000-0000-0000A4070000}"/>
    <cellStyle name="20% - Accent6 111" xfId="3977" xr:uid="{00000000-0005-0000-0000-0000A5070000}"/>
    <cellStyle name="20% - Accent6 112" xfId="3978" xr:uid="{00000000-0005-0000-0000-0000A6070000}"/>
    <cellStyle name="20% - Accent6 113" xfId="3979" xr:uid="{00000000-0005-0000-0000-0000A7070000}"/>
    <cellStyle name="20% - Accent6 114" xfId="3980" xr:uid="{00000000-0005-0000-0000-0000A8070000}"/>
    <cellStyle name="20% - Accent6 115" xfId="3981" xr:uid="{00000000-0005-0000-0000-0000A9070000}"/>
    <cellStyle name="20% - Accent6 116" xfId="3982" xr:uid="{00000000-0005-0000-0000-0000AA070000}"/>
    <cellStyle name="20% - Accent6 117" xfId="3983" xr:uid="{00000000-0005-0000-0000-0000AB070000}"/>
    <cellStyle name="20% - Accent6 118" xfId="3984" xr:uid="{00000000-0005-0000-0000-0000AC070000}"/>
    <cellStyle name="20% - Accent6 119" xfId="3985" xr:uid="{00000000-0005-0000-0000-0000AD070000}"/>
    <cellStyle name="20% - Accent6 12" xfId="3986" xr:uid="{00000000-0005-0000-0000-0000AE070000}"/>
    <cellStyle name="20% - Accent6 120" xfId="3987" xr:uid="{00000000-0005-0000-0000-0000AF070000}"/>
    <cellStyle name="20% - Accent6 121" xfId="3988" xr:uid="{00000000-0005-0000-0000-0000B0070000}"/>
    <cellStyle name="20% - Accent6 122" xfId="3989" xr:uid="{00000000-0005-0000-0000-0000B1070000}"/>
    <cellStyle name="20% - Accent6 123" xfId="3990" xr:uid="{00000000-0005-0000-0000-0000B2070000}"/>
    <cellStyle name="20% - Accent6 124" xfId="3991" xr:uid="{00000000-0005-0000-0000-0000B3070000}"/>
    <cellStyle name="20% - Accent6 125" xfId="3992" xr:uid="{00000000-0005-0000-0000-0000B4070000}"/>
    <cellStyle name="20% - Accent6 126" xfId="3993" xr:uid="{00000000-0005-0000-0000-0000B5070000}"/>
    <cellStyle name="20% - Accent6 127" xfId="3994" xr:uid="{00000000-0005-0000-0000-0000B6070000}"/>
    <cellStyle name="20% - Accent6 128" xfId="3995" xr:uid="{00000000-0005-0000-0000-0000B7070000}"/>
    <cellStyle name="20% - Accent6 129" xfId="3996" xr:uid="{00000000-0005-0000-0000-0000B8070000}"/>
    <cellStyle name="20% - Accent6 13" xfId="3997" xr:uid="{00000000-0005-0000-0000-0000B9070000}"/>
    <cellStyle name="20% - Accent6 130" xfId="3998" xr:uid="{00000000-0005-0000-0000-0000BA070000}"/>
    <cellStyle name="20% - Accent6 131" xfId="3999" xr:uid="{00000000-0005-0000-0000-0000BB070000}"/>
    <cellStyle name="20% - Accent6 132" xfId="4000" xr:uid="{00000000-0005-0000-0000-0000BC070000}"/>
    <cellStyle name="20% - Accent6 133" xfId="4001" xr:uid="{00000000-0005-0000-0000-0000BD070000}"/>
    <cellStyle name="20% - Accent6 134" xfId="4002" xr:uid="{00000000-0005-0000-0000-0000BE070000}"/>
    <cellStyle name="20% - Accent6 135" xfId="4003" xr:uid="{00000000-0005-0000-0000-0000BF070000}"/>
    <cellStyle name="20% - Accent6 136" xfId="4004" xr:uid="{00000000-0005-0000-0000-0000C0070000}"/>
    <cellStyle name="20% - Accent6 137" xfId="4005" xr:uid="{00000000-0005-0000-0000-0000C1070000}"/>
    <cellStyle name="20% - Accent6 138" xfId="4006" xr:uid="{00000000-0005-0000-0000-0000C2070000}"/>
    <cellStyle name="20% - Accent6 139" xfId="4007" xr:uid="{00000000-0005-0000-0000-0000C3070000}"/>
    <cellStyle name="20% - Accent6 14" xfId="4008" xr:uid="{00000000-0005-0000-0000-0000C4070000}"/>
    <cellStyle name="20% - Accent6 140" xfId="4009" xr:uid="{00000000-0005-0000-0000-0000C5070000}"/>
    <cellStyle name="20% - Accent6 141" xfId="4010" xr:uid="{00000000-0005-0000-0000-0000C6070000}"/>
    <cellStyle name="20% - Accent6 142" xfId="4011" xr:uid="{00000000-0005-0000-0000-0000C7070000}"/>
    <cellStyle name="20% - Accent6 143" xfId="4012" xr:uid="{00000000-0005-0000-0000-0000C8070000}"/>
    <cellStyle name="20% - Accent6 144" xfId="4013" xr:uid="{00000000-0005-0000-0000-0000C9070000}"/>
    <cellStyle name="20% - Accent6 145" xfId="4014" xr:uid="{00000000-0005-0000-0000-0000CA070000}"/>
    <cellStyle name="20% - Accent6 146" xfId="4015" xr:uid="{00000000-0005-0000-0000-0000CB070000}"/>
    <cellStyle name="20% - Accent6 147" xfId="4016" xr:uid="{00000000-0005-0000-0000-0000CC070000}"/>
    <cellStyle name="20% - Accent6 148" xfId="4017" xr:uid="{00000000-0005-0000-0000-0000CD070000}"/>
    <cellStyle name="20% - Accent6 149" xfId="4018" xr:uid="{00000000-0005-0000-0000-0000CE070000}"/>
    <cellStyle name="20% - Accent6 15" xfId="4019" xr:uid="{00000000-0005-0000-0000-0000CF070000}"/>
    <cellStyle name="20% - Accent6 150" xfId="4020" xr:uid="{00000000-0005-0000-0000-0000D0070000}"/>
    <cellStyle name="20% - Accent6 151" xfId="4021" xr:uid="{00000000-0005-0000-0000-0000D1070000}"/>
    <cellStyle name="20% - Accent6 152" xfId="4022" xr:uid="{00000000-0005-0000-0000-0000D2070000}"/>
    <cellStyle name="20% - Accent6 153" xfId="4023" xr:uid="{00000000-0005-0000-0000-0000D3070000}"/>
    <cellStyle name="20% - Accent6 154" xfId="4024" xr:uid="{00000000-0005-0000-0000-0000D4070000}"/>
    <cellStyle name="20% - Accent6 155" xfId="4025" xr:uid="{00000000-0005-0000-0000-0000D5070000}"/>
    <cellStyle name="20% - Accent6 156" xfId="4026" xr:uid="{00000000-0005-0000-0000-0000D6070000}"/>
    <cellStyle name="20% - Accent6 157" xfId="4027" xr:uid="{00000000-0005-0000-0000-0000D7070000}"/>
    <cellStyle name="20% - Accent6 158" xfId="4028" xr:uid="{00000000-0005-0000-0000-0000D8070000}"/>
    <cellStyle name="20% - Accent6 159" xfId="4029" xr:uid="{00000000-0005-0000-0000-0000D9070000}"/>
    <cellStyle name="20% - Accent6 16" xfId="4030" xr:uid="{00000000-0005-0000-0000-0000DA070000}"/>
    <cellStyle name="20% - Accent6 160" xfId="4031" xr:uid="{00000000-0005-0000-0000-0000DB070000}"/>
    <cellStyle name="20% - Accent6 161" xfId="4032" xr:uid="{00000000-0005-0000-0000-0000DC070000}"/>
    <cellStyle name="20% - Accent6 162" xfId="4033" xr:uid="{00000000-0005-0000-0000-0000DD070000}"/>
    <cellStyle name="20% - Accent6 163" xfId="4034" xr:uid="{00000000-0005-0000-0000-0000DE070000}"/>
    <cellStyle name="20% - Accent6 164" xfId="4035" xr:uid="{00000000-0005-0000-0000-0000DF070000}"/>
    <cellStyle name="20% - Accent6 165" xfId="4036" xr:uid="{00000000-0005-0000-0000-0000E0070000}"/>
    <cellStyle name="20% - Accent6 166" xfId="4037" xr:uid="{00000000-0005-0000-0000-0000E1070000}"/>
    <cellStyle name="20% - Accent6 167" xfId="4038" xr:uid="{00000000-0005-0000-0000-0000E2070000}"/>
    <cellStyle name="20% - Accent6 168" xfId="4039" xr:uid="{00000000-0005-0000-0000-0000E3070000}"/>
    <cellStyle name="20% - Accent6 169" xfId="4040" xr:uid="{00000000-0005-0000-0000-0000E4070000}"/>
    <cellStyle name="20% - Accent6 17" xfId="4041" xr:uid="{00000000-0005-0000-0000-0000E5070000}"/>
    <cellStyle name="20% - Accent6 170" xfId="4042" xr:uid="{00000000-0005-0000-0000-0000E6070000}"/>
    <cellStyle name="20% - Accent6 171" xfId="4043" xr:uid="{00000000-0005-0000-0000-0000E7070000}"/>
    <cellStyle name="20% - Accent6 172" xfId="4044" xr:uid="{00000000-0005-0000-0000-0000E8070000}"/>
    <cellStyle name="20% - Accent6 173" xfId="4045" xr:uid="{00000000-0005-0000-0000-0000E9070000}"/>
    <cellStyle name="20% - Accent6 174" xfId="4046" xr:uid="{00000000-0005-0000-0000-0000EA070000}"/>
    <cellStyle name="20% - Accent6 175" xfId="4047" xr:uid="{00000000-0005-0000-0000-0000EB070000}"/>
    <cellStyle name="20% - Accent6 176" xfId="4048" xr:uid="{00000000-0005-0000-0000-0000EC070000}"/>
    <cellStyle name="20% - Accent6 177" xfId="4049" xr:uid="{00000000-0005-0000-0000-0000ED070000}"/>
    <cellStyle name="20% - Accent6 178" xfId="4050" xr:uid="{00000000-0005-0000-0000-0000EE070000}"/>
    <cellStyle name="20% - Accent6 179" xfId="4051" xr:uid="{00000000-0005-0000-0000-0000EF070000}"/>
    <cellStyle name="20% - Accent6 18" xfId="4052" xr:uid="{00000000-0005-0000-0000-0000F0070000}"/>
    <cellStyle name="20% - Accent6 180" xfId="4053" xr:uid="{00000000-0005-0000-0000-0000F1070000}"/>
    <cellStyle name="20% - Accent6 181" xfId="4054" xr:uid="{00000000-0005-0000-0000-0000F2070000}"/>
    <cellStyle name="20% - Accent6 182" xfId="4055" xr:uid="{00000000-0005-0000-0000-0000F3070000}"/>
    <cellStyle name="20% - Accent6 183" xfId="4056" xr:uid="{00000000-0005-0000-0000-0000F4070000}"/>
    <cellStyle name="20% - Accent6 184" xfId="4057" xr:uid="{00000000-0005-0000-0000-0000F5070000}"/>
    <cellStyle name="20% - Accent6 185" xfId="4058" xr:uid="{00000000-0005-0000-0000-0000F6070000}"/>
    <cellStyle name="20% - Accent6 186" xfId="4059" xr:uid="{00000000-0005-0000-0000-0000F7070000}"/>
    <cellStyle name="20% - Accent6 187" xfId="4060" xr:uid="{00000000-0005-0000-0000-0000F8070000}"/>
    <cellStyle name="20% - Accent6 188" xfId="20267" xr:uid="{00000000-0005-0000-0000-0000F9070000}"/>
    <cellStyle name="20% - Accent6 19" xfId="4061" xr:uid="{00000000-0005-0000-0000-0000FA070000}"/>
    <cellStyle name="20% - Accent6 2" xfId="1633" xr:uid="{00000000-0005-0000-0000-0000FB070000}"/>
    <cellStyle name="20% - Accent6 2 2" xfId="4063" xr:uid="{00000000-0005-0000-0000-0000FC070000}"/>
    <cellStyle name="20% - Accent6 2 3" xfId="4064" xr:uid="{00000000-0005-0000-0000-0000FD070000}"/>
    <cellStyle name="20% - Accent6 2 4" xfId="4065" xr:uid="{00000000-0005-0000-0000-0000FE070000}"/>
    <cellStyle name="20% - Accent6 2 5" xfId="4066" xr:uid="{00000000-0005-0000-0000-0000FF070000}"/>
    <cellStyle name="20% - Accent6 2 6" xfId="20268" xr:uid="{00000000-0005-0000-0000-000000080000}"/>
    <cellStyle name="20% - Accent6 2 7" xfId="4062" xr:uid="{00000000-0005-0000-0000-000001080000}"/>
    <cellStyle name="20% - Accent6 2_tagihan bruto" xfId="4067" xr:uid="{00000000-0005-0000-0000-000002080000}"/>
    <cellStyle name="20% - Accent6 20" xfId="4068" xr:uid="{00000000-0005-0000-0000-000003080000}"/>
    <cellStyle name="20% - Accent6 21" xfId="4069" xr:uid="{00000000-0005-0000-0000-000004080000}"/>
    <cellStyle name="20% - Accent6 22" xfId="4070" xr:uid="{00000000-0005-0000-0000-000005080000}"/>
    <cellStyle name="20% - Accent6 23" xfId="4071" xr:uid="{00000000-0005-0000-0000-000006080000}"/>
    <cellStyle name="20% - Accent6 24" xfId="4072" xr:uid="{00000000-0005-0000-0000-000007080000}"/>
    <cellStyle name="20% - Accent6 25" xfId="4073" xr:uid="{00000000-0005-0000-0000-000008080000}"/>
    <cellStyle name="20% - Accent6 26" xfId="4074" xr:uid="{00000000-0005-0000-0000-000009080000}"/>
    <cellStyle name="20% - Accent6 27" xfId="4075" xr:uid="{00000000-0005-0000-0000-00000A080000}"/>
    <cellStyle name="20% - Accent6 28" xfId="4076" xr:uid="{00000000-0005-0000-0000-00000B080000}"/>
    <cellStyle name="20% - Accent6 29" xfId="4077" xr:uid="{00000000-0005-0000-0000-00000C080000}"/>
    <cellStyle name="20% - Accent6 3" xfId="1634" xr:uid="{00000000-0005-0000-0000-00000D080000}"/>
    <cellStyle name="20% - Accent6 3 2" xfId="20269" xr:uid="{00000000-0005-0000-0000-00000E080000}"/>
    <cellStyle name="20% - Accent6 3 3" xfId="4078" xr:uid="{00000000-0005-0000-0000-00000F080000}"/>
    <cellStyle name="20% - Accent6 30" xfId="4079" xr:uid="{00000000-0005-0000-0000-000010080000}"/>
    <cellStyle name="20% - Accent6 31" xfId="4080" xr:uid="{00000000-0005-0000-0000-000011080000}"/>
    <cellStyle name="20% - Accent6 32" xfId="4081" xr:uid="{00000000-0005-0000-0000-000012080000}"/>
    <cellStyle name="20% - Accent6 33" xfId="4082" xr:uid="{00000000-0005-0000-0000-000013080000}"/>
    <cellStyle name="20% - Accent6 34" xfId="4083" xr:uid="{00000000-0005-0000-0000-000014080000}"/>
    <cellStyle name="20% - Accent6 35" xfId="4084" xr:uid="{00000000-0005-0000-0000-000015080000}"/>
    <cellStyle name="20% - Accent6 36" xfId="4085" xr:uid="{00000000-0005-0000-0000-000016080000}"/>
    <cellStyle name="20% - Accent6 37" xfId="4086" xr:uid="{00000000-0005-0000-0000-000017080000}"/>
    <cellStyle name="20% - Accent6 38" xfId="4087" xr:uid="{00000000-0005-0000-0000-000018080000}"/>
    <cellStyle name="20% - Accent6 39" xfId="4088" xr:uid="{00000000-0005-0000-0000-000019080000}"/>
    <cellStyle name="20% - Accent6 4" xfId="1635" xr:uid="{00000000-0005-0000-0000-00001A080000}"/>
    <cellStyle name="20% - Accent6 4 2" xfId="20270" xr:uid="{00000000-0005-0000-0000-00001B080000}"/>
    <cellStyle name="20% - Accent6 4 3" xfId="4089" xr:uid="{00000000-0005-0000-0000-00001C080000}"/>
    <cellStyle name="20% - Accent6 40" xfId="4090" xr:uid="{00000000-0005-0000-0000-00001D080000}"/>
    <cellStyle name="20% - Accent6 41" xfId="4091" xr:uid="{00000000-0005-0000-0000-00001E080000}"/>
    <cellStyle name="20% - Accent6 42" xfId="4092" xr:uid="{00000000-0005-0000-0000-00001F080000}"/>
    <cellStyle name="20% - Accent6 43" xfId="4093" xr:uid="{00000000-0005-0000-0000-000020080000}"/>
    <cellStyle name="20% - Accent6 44" xfId="4094" xr:uid="{00000000-0005-0000-0000-000021080000}"/>
    <cellStyle name="20% - Accent6 45" xfId="4095" xr:uid="{00000000-0005-0000-0000-000022080000}"/>
    <cellStyle name="20% - Accent6 46" xfId="4096" xr:uid="{00000000-0005-0000-0000-000023080000}"/>
    <cellStyle name="20% - Accent6 47" xfId="4097" xr:uid="{00000000-0005-0000-0000-000024080000}"/>
    <cellStyle name="20% - Accent6 48" xfId="4098" xr:uid="{00000000-0005-0000-0000-000025080000}"/>
    <cellStyle name="20% - Accent6 49" xfId="4099" xr:uid="{00000000-0005-0000-0000-000026080000}"/>
    <cellStyle name="20% - Accent6 5" xfId="4100" xr:uid="{00000000-0005-0000-0000-000027080000}"/>
    <cellStyle name="20% - Accent6 5 2" xfId="20271" xr:uid="{00000000-0005-0000-0000-000028080000}"/>
    <cellStyle name="20% - Accent6 50" xfId="4101" xr:uid="{00000000-0005-0000-0000-000029080000}"/>
    <cellStyle name="20% - Accent6 51" xfId="4102" xr:uid="{00000000-0005-0000-0000-00002A080000}"/>
    <cellStyle name="20% - Accent6 52" xfId="4103" xr:uid="{00000000-0005-0000-0000-00002B080000}"/>
    <cellStyle name="20% - Accent6 53" xfId="4104" xr:uid="{00000000-0005-0000-0000-00002C080000}"/>
    <cellStyle name="20% - Accent6 54" xfId="4105" xr:uid="{00000000-0005-0000-0000-00002D080000}"/>
    <cellStyle name="20% - Accent6 55" xfId="4106" xr:uid="{00000000-0005-0000-0000-00002E080000}"/>
    <cellStyle name="20% - Accent6 56" xfId="4107" xr:uid="{00000000-0005-0000-0000-00002F080000}"/>
    <cellStyle name="20% - Accent6 57" xfId="4108" xr:uid="{00000000-0005-0000-0000-000030080000}"/>
    <cellStyle name="20% - Accent6 58" xfId="4109" xr:uid="{00000000-0005-0000-0000-000031080000}"/>
    <cellStyle name="20% - Accent6 59" xfId="4110" xr:uid="{00000000-0005-0000-0000-000032080000}"/>
    <cellStyle name="20% - Accent6 6" xfId="4111" xr:uid="{00000000-0005-0000-0000-000033080000}"/>
    <cellStyle name="20% - Accent6 60" xfId="4112" xr:uid="{00000000-0005-0000-0000-000034080000}"/>
    <cellStyle name="20% - Accent6 61" xfId="4113" xr:uid="{00000000-0005-0000-0000-000035080000}"/>
    <cellStyle name="20% - Accent6 62" xfId="4114" xr:uid="{00000000-0005-0000-0000-000036080000}"/>
    <cellStyle name="20% - Accent6 63" xfId="4115" xr:uid="{00000000-0005-0000-0000-000037080000}"/>
    <cellStyle name="20% - Accent6 64" xfId="4116" xr:uid="{00000000-0005-0000-0000-000038080000}"/>
    <cellStyle name="20% - Accent6 65" xfId="4117" xr:uid="{00000000-0005-0000-0000-000039080000}"/>
    <cellStyle name="20% - Accent6 66" xfId="4118" xr:uid="{00000000-0005-0000-0000-00003A080000}"/>
    <cellStyle name="20% - Accent6 67" xfId="4119" xr:uid="{00000000-0005-0000-0000-00003B080000}"/>
    <cellStyle name="20% - Accent6 68" xfId="4120" xr:uid="{00000000-0005-0000-0000-00003C080000}"/>
    <cellStyle name="20% - Accent6 69" xfId="4121" xr:uid="{00000000-0005-0000-0000-00003D080000}"/>
    <cellStyle name="20% - Accent6 7" xfId="4122" xr:uid="{00000000-0005-0000-0000-00003E080000}"/>
    <cellStyle name="20% - Accent6 70" xfId="4123" xr:uid="{00000000-0005-0000-0000-00003F080000}"/>
    <cellStyle name="20% - Accent6 71" xfId="4124" xr:uid="{00000000-0005-0000-0000-000040080000}"/>
    <cellStyle name="20% - Accent6 72" xfId="4125" xr:uid="{00000000-0005-0000-0000-000041080000}"/>
    <cellStyle name="20% - Accent6 73" xfId="4126" xr:uid="{00000000-0005-0000-0000-000042080000}"/>
    <cellStyle name="20% - Accent6 74" xfId="4127" xr:uid="{00000000-0005-0000-0000-000043080000}"/>
    <cellStyle name="20% - Accent6 75" xfId="4128" xr:uid="{00000000-0005-0000-0000-000044080000}"/>
    <cellStyle name="20% - Accent6 76" xfId="4129" xr:uid="{00000000-0005-0000-0000-000045080000}"/>
    <cellStyle name="20% - Accent6 77" xfId="4130" xr:uid="{00000000-0005-0000-0000-000046080000}"/>
    <cellStyle name="20% - Accent6 78" xfId="4131" xr:uid="{00000000-0005-0000-0000-000047080000}"/>
    <cellStyle name="20% - Accent6 79" xfId="4132" xr:uid="{00000000-0005-0000-0000-000048080000}"/>
    <cellStyle name="20% - Accent6 8" xfId="4133" xr:uid="{00000000-0005-0000-0000-000049080000}"/>
    <cellStyle name="20% - Accent6 80" xfId="4134" xr:uid="{00000000-0005-0000-0000-00004A080000}"/>
    <cellStyle name="20% - Accent6 81" xfId="4135" xr:uid="{00000000-0005-0000-0000-00004B080000}"/>
    <cellStyle name="20% - Accent6 82" xfId="4136" xr:uid="{00000000-0005-0000-0000-00004C080000}"/>
    <cellStyle name="20% - Accent6 83" xfId="4137" xr:uid="{00000000-0005-0000-0000-00004D080000}"/>
    <cellStyle name="20% - Accent6 84" xfId="4138" xr:uid="{00000000-0005-0000-0000-00004E080000}"/>
    <cellStyle name="20% - Accent6 85" xfId="4139" xr:uid="{00000000-0005-0000-0000-00004F080000}"/>
    <cellStyle name="20% - Accent6 86" xfId="4140" xr:uid="{00000000-0005-0000-0000-000050080000}"/>
    <cellStyle name="20% - Accent6 87" xfId="4141" xr:uid="{00000000-0005-0000-0000-000051080000}"/>
    <cellStyle name="20% - Accent6 88" xfId="4142" xr:uid="{00000000-0005-0000-0000-000052080000}"/>
    <cellStyle name="20% - Accent6 89" xfId="4143" xr:uid="{00000000-0005-0000-0000-000053080000}"/>
    <cellStyle name="20% - Accent6 9" xfId="4144" xr:uid="{00000000-0005-0000-0000-000054080000}"/>
    <cellStyle name="20% - Accent6 90" xfId="4145" xr:uid="{00000000-0005-0000-0000-000055080000}"/>
    <cellStyle name="20% - Accent6 91" xfId="4146" xr:uid="{00000000-0005-0000-0000-000056080000}"/>
    <cellStyle name="20% - Accent6 92" xfId="4147" xr:uid="{00000000-0005-0000-0000-000057080000}"/>
    <cellStyle name="20% - Accent6 93" xfId="4148" xr:uid="{00000000-0005-0000-0000-000058080000}"/>
    <cellStyle name="20% - Accent6 94" xfId="4149" xr:uid="{00000000-0005-0000-0000-000059080000}"/>
    <cellStyle name="20% - Accent6 95" xfId="4150" xr:uid="{00000000-0005-0000-0000-00005A080000}"/>
    <cellStyle name="20% - Accent6 96" xfId="4151" xr:uid="{00000000-0005-0000-0000-00005B080000}"/>
    <cellStyle name="20% - Accent6 97" xfId="4152" xr:uid="{00000000-0005-0000-0000-00005C080000}"/>
    <cellStyle name="20% - Accent6 98" xfId="4153" xr:uid="{00000000-0005-0000-0000-00005D080000}"/>
    <cellStyle name="20% - Accent6 99" xfId="4154" xr:uid="{00000000-0005-0000-0000-00005E080000}"/>
    <cellStyle name="2decimal" xfId="1636" xr:uid="{00000000-0005-0000-0000-00005F080000}"/>
    <cellStyle name="³f¹ô [0]_99 CRV vs 2000 CRV(EX)" xfId="4155" xr:uid="{00000000-0005-0000-0000-000060080000}"/>
    <cellStyle name="³f¹ô[0]_ MondeoGLX-PrimeraGT(34)" xfId="4156" xr:uid="{00000000-0005-0000-0000-000061080000}"/>
    <cellStyle name="³f¹ô_ MondeoGLX-PrimeraGT(34)" xfId="4157" xr:uid="{00000000-0005-0000-0000-000062080000}"/>
    <cellStyle name="40% - Accent1 10" xfId="4158" xr:uid="{00000000-0005-0000-0000-000063080000}"/>
    <cellStyle name="40% - Accent1 100" xfId="4159" xr:uid="{00000000-0005-0000-0000-000064080000}"/>
    <cellStyle name="40% - Accent1 101" xfId="4160" xr:uid="{00000000-0005-0000-0000-000065080000}"/>
    <cellStyle name="40% - Accent1 102" xfId="4161" xr:uid="{00000000-0005-0000-0000-000066080000}"/>
    <cellStyle name="40% - Accent1 103" xfId="4162" xr:uid="{00000000-0005-0000-0000-000067080000}"/>
    <cellStyle name="40% - Accent1 104" xfId="4163" xr:uid="{00000000-0005-0000-0000-000068080000}"/>
    <cellStyle name="40% - Accent1 105" xfId="4164" xr:uid="{00000000-0005-0000-0000-000069080000}"/>
    <cellStyle name="40% - Accent1 106" xfId="4165" xr:uid="{00000000-0005-0000-0000-00006A080000}"/>
    <cellStyle name="40% - Accent1 107" xfId="4166" xr:uid="{00000000-0005-0000-0000-00006B080000}"/>
    <cellStyle name="40% - Accent1 108" xfId="4167" xr:uid="{00000000-0005-0000-0000-00006C080000}"/>
    <cellStyle name="40% - Accent1 109" xfId="4168" xr:uid="{00000000-0005-0000-0000-00006D080000}"/>
    <cellStyle name="40% - Accent1 11" xfId="4169" xr:uid="{00000000-0005-0000-0000-00006E080000}"/>
    <cellStyle name="40% - Accent1 110" xfId="4170" xr:uid="{00000000-0005-0000-0000-00006F080000}"/>
    <cellStyle name="40% - Accent1 111" xfId="4171" xr:uid="{00000000-0005-0000-0000-000070080000}"/>
    <cellStyle name="40% - Accent1 112" xfId="4172" xr:uid="{00000000-0005-0000-0000-000071080000}"/>
    <cellStyle name="40% - Accent1 113" xfId="4173" xr:uid="{00000000-0005-0000-0000-000072080000}"/>
    <cellStyle name="40% - Accent1 114" xfId="4174" xr:uid="{00000000-0005-0000-0000-000073080000}"/>
    <cellStyle name="40% - Accent1 115" xfId="4175" xr:uid="{00000000-0005-0000-0000-000074080000}"/>
    <cellStyle name="40% - Accent1 116" xfId="4176" xr:uid="{00000000-0005-0000-0000-000075080000}"/>
    <cellStyle name="40% - Accent1 117" xfId="4177" xr:uid="{00000000-0005-0000-0000-000076080000}"/>
    <cellStyle name="40% - Accent1 118" xfId="4178" xr:uid="{00000000-0005-0000-0000-000077080000}"/>
    <cellStyle name="40% - Accent1 119" xfId="4179" xr:uid="{00000000-0005-0000-0000-000078080000}"/>
    <cellStyle name="40% - Accent1 12" xfId="4180" xr:uid="{00000000-0005-0000-0000-000079080000}"/>
    <cellStyle name="40% - Accent1 120" xfId="4181" xr:uid="{00000000-0005-0000-0000-00007A080000}"/>
    <cellStyle name="40% - Accent1 121" xfId="4182" xr:uid="{00000000-0005-0000-0000-00007B080000}"/>
    <cellStyle name="40% - Accent1 122" xfId="4183" xr:uid="{00000000-0005-0000-0000-00007C080000}"/>
    <cellStyle name="40% - Accent1 123" xfId="4184" xr:uid="{00000000-0005-0000-0000-00007D080000}"/>
    <cellStyle name="40% - Accent1 124" xfId="4185" xr:uid="{00000000-0005-0000-0000-00007E080000}"/>
    <cellStyle name="40% - Accent1 125" xfId="4186" xr:uid="{00000000-0005-0000-0000-00007F080000}"/>
    <cellStyle name="40% - Accent1 126" xfId="4187" xr:uid="{00000000-0005-0000-0000-000080080000}"/>
    <cellStyle name="40% - Accent1 127" xfId="4188" xr:uid="{00000000-0005-0000-0000-000081080000}"/>
    <cellStyle name="40% - Accent1 128" xfId="4189" xr:uid="{00000000-0005-0000-0000-000082080000}"/>
    <cellStyle name="40% - Accent1 129" xfId="4190" xr:uid="{00000000-0005-0000-0000-000083080000}"/>
    <cellStyle name="40% - Accent1 13" xfId="4191" xr:uid="{00000000-0005-0000-0000-000084080000}"/>
    <cellStyle name="40% - Accent1 130" xfId="4192" xr:uid="{00000000-0005-0000-0000-000085080000}"/>
    <cellStyle name="40% - Accent1 131" xfId="4193" xr:uid="{00000000-0005-0000-0000-000086080000}"/>
    <cellStyle name="40% - Accent1 132" xfId="4194" xr:uid="{00000000-0005-0000-0000-000087080000}"/>
    <cellStyle name="40% - Accent1 133" xfId="4195" xr:uid="{00000000-0005-0000-0000-000088080000}"/>
    <cellStyle name="40% - Accent1 134" xfId="4196" xr:uid="{00000000-0005-0000-0000-000089080000}"/>
    <cellStyle name="40% - Accent1 135" xfId="4197" xr:uid="{00000000-0005-0000-0000-00008A080000}"/>
    <cellStyle name="40% - Accent1 136" xfId="4198" xr:uid="{00000000-0005-0000-0000-00008B080000}"/>
    <cellStyle name="40% - Accent1 137" xfId="4199" xr:uid="{00000000-0005-0000-0000-00008C080000}"/>
    <cellStyle name="40% - Accent1 138" xfId="4200" xr:uid="{00000000-0005-0000-0000-00008D080000}"/>
    <cellStyle name="40% - Accent1 139" xfId="4201" xr:uid="{00000000-0005-0000-0000-00008E080000}"/>
    <cellStyle name="40% - Accent1 14" xfId="4202" xr:uid="{00000000-0005-0000-0000-00008F080000}"/>
    <cellStyle name="40% - Accent1 140" xfId="4203" xr:uid="{00000000-0005-0000-0000-000090080000}"/>
    <cellStyle name="40% - Accent1 141" xfId="4204" xr:uid="{00000000-0005-0000-0000-000091080000}"/>
    <cellStyle name="40% - Accent1 142" xfId="4205" xr:uid="{00000000-0005-0000-0000-000092080000}"/>
    <cellStyle name="40% - Accent1 143" xfId="4206" xr:uid="{00000000-0005-0000-0000-000093080000}"/>
    <cellStyle name="40% - Accent1 144" xfId="4207" xr:uid="{00000000-0005-0000-0000-000094080000}"/>
    <cellStyle name="40% - Accent1 145" xfId="4208" xr:uid="{00000000-0005-0000-0000-000095080000}"/>
    <cellStyle name="40% - Accent1 146" xfId="4209" xr:uid="{00000000-0005-0000-0000-000096080000}"/>
    <cellStyle name="40% - Accent1 147" xfId="4210" xr:uid="{00000000-0005-0000-0000-000097080000}"/>
    <cellStyle name="40% - Accent1 148" xfId="4211" xr:uid="{00000000-0005-0000-0000-000098080000}"/>
    <cellStyle name="40% - Accent1 149" xfId="4212" xr:uid="{00000000-0005-0000-0000-000099080000}"/>
    <cellStyle name="40% - Accent1 15" xfId="4213" xr:uid="{00000000-0005-0000-0000-00009A080000}"/>
    <cellStyle name="40% - Accent1 150" xfId="4214" xr:uid="{00000000-0005-0000-0000-00009B080000}"/>
    <cellStyle name="40% - Accent1 151" xfId="4215" xr:uid="{00000000-0005-0000-0000-00009C080000}"/>
    <cellStyle name="40% - Accent1 152" xfId="4216" xr:uid="{00000000-0005-0000-0000-00009D080000}"/>
    <cellStyle name="40% - Accent1 153" xfId="4217" xr:uid="{00000000-0005-0000-0000-00009E080000}"/>
    <cellStyle name="40% - Accent1 154" xfId="4218" xr:uid="{00000000-0005-0000-0000-00009F080000}"/>
    <cellStyle name="40% - Accent1 155" xfId="4219" xr:uid="{00000000-0005-0000-0000-0000A0080000}"/>
    <cellStyle name="40% - Accent1 156" xfId="4220" xr:uid="{00000000-0005-0000-0000-0000A1080000}"/>
    <cellStyle name="40% - Accent1 157" xfId="4221" xr:uid="{00000000-0005-0000-0000-0000A2080000}"/>
    <cellStyle name="40% - Accent1 158" xfId="4222" xr:uid="{00000000-0005-0000-0000-0000A3080000}"/>
    <cellStyle name="40% - Accent1 159" xfId="4223" xr:uid="{00000000-0005-0000-0000-0000A4080000}"/>
    <cellStyle name="40% - Accent1 16" xfId="4224" xr:uid="{00000000-0005-0000-0000-0000A5080000}"/>
    <cellStyle name="40% - Accent1 160" xfId="4225" xr:uid="{00000000-0005-0000-0000-0000A6080000}"/>
    <cellStyle name="40% - Accent1 161" xfId="4226" xr:uid="{00000000-0005-0000-0000-0000A7080000}"/>
    <cellStyle name="40% - Accent1 162" xfId="4227" xr:uid="{00000000-0005-0000-0000-0000A8080000}"/>
    <cellStyle name="40% - Accent1 163" xfId="4228" xr:uid="{00000000-0005-0000-0000-0000A9080000}"/>
    <cellStyle name="40% - Accent1 164" xfId="4229" xr:uid="{00000000-0005-0000-0000-0000AA080000}"/>
    <cellStyle name="40% - Accent1 165" xfId="4230" xr:uid="{00000000-0005-0000-0000-0000AB080000}"/>
    <cellStyle name="40% - Accent1 166" xfId="4231" xr:uid="{00000000-0005-0000-0000-0000AC080000}"/>
    <cellStyle name="40% - Accent1 167" xfId="4232" xr:uid="{00000000-0005-0000-0000-0000AD080000}"/>
    <cellStyle name="40% - Accent1 168" xfId="4233" xr:uid="{00000000-0005-0000-0000-0000AE080000}"/>
    <cellStyle name="40% - Accent1 169" xfId="4234" xr:uid="{00000000-0005-0000-0000-0000AF080000}"/>
    <cellStyle name="40% - Accent1 17" xfId="4235" xr:uid="{00000000-0005-0000-0000-0000B0080000}"/>
    <cellStyle name="40% - Accent1 170" xfId="4236" xr:uid="{00000000-0005-0000-0000-0000B1080000}"/>
    <cellStyle name="40% - Accent1 171" xfId="4237" xr:uid="{00000000-0005-0000-0000-0000B2080000}"/>
    <cellStyle name="40% - Accent1 172" xfId="4238" xr:uid="{00000000-0005-0000-0000-0000B3080000}"/>
    <cellStyle name="40% - Accent1 173" xfId="4239" xr:uid="{00000000-0005-0000-0000-0000B4080000}"/>
    <cellStyle name="40% - Accent1 174" xfId="4240" xr:uid="{00000000-0005-0000-0000-0000B5080000}"/>
    <cellStyle name="40% - Accent1 175" xfId="4241" xr:uid="{00000000-0005-0000-0000-0000B6080000}"/>
    <cellStyle name="40% - Accent1 176" xfId="4242" xr:uid="{00000000-0005-0000-0000-0000B7080000}"/>
    <cellStyle name="40% - Accent1 177" xfId="4243" xr:uid="{00000000-0005-0000-0000-0000B8080000}"/>
    <cellStyle name="40% - Accent1 178" xfId="4244" xr:uid="{00000000-0005-0000-0000-0000B9080000}"/>
    <cellStyle name="40% - Accent1 179" xfId="4245" xr:uid="{00000000-0005-0000-0000-0000BA080000}"/>
    <cellStyle name="40% - Accent1 18" xfId="4246" xr:uid="{00000000-0005-0000-0000-0000BB080000}"/>
    <cellStyle name="40% - Accent1 180" xfId="4247" xr:uid="{00000000-0005-0000-0000-0000BC080000}"/>
    <cellStyle name="40% - Accent1 181" xfId="4248" xr:uid="{00000000-0005-0000-0000-0000BD080000}"/>
    <cellStyle name="40% - Accent1 182" xfId="4249" xr:uid="{00000000-0005-0000-0000-0000BE080000}"/>
    <cellStyle name="40% - Accent1 183" xfId="4250" xr:uid="{00000000-0005-0000-0000-0000BF080000}"/>
    <cellStyle name="40% - Accent1 184" xfId="4251" xr:uid="{00000000-0005-0000-0000-0000C0080000}"/>
    <cellStyle name="40% - Accent1 185" xfId="4252" xr:uid="{00000000-0005-0000-0000-0000C1080000}"/>
    <cellStyle name="40% - Accent1 186" xfId="4253" xr:uid="{00000000-0005-0000-0000-0000C2080000}"/>
    <cellStyle name="40% - Accent1 187" xfId="4254" xr:uid="{00000000-0005-0000-0000-0000C3080000}"/>
    <cellStyle name="40% - Accent1 188" xfId="20272" xr:uid="{00000000-0005-0000-0000-0000C4080000}"/>
    <cellStyle name="40% - Accent1 19" xfId="4255" xr:uid="{00000000-0005-0000-0000-0000C5080000}"/>
    <cellStyle name="40% - Accent1 2" xfId="1637" xr:uid="{00000000-0005-0000-0000-0000C6080000}"/>
    <cellStyle name="40% - Accent1 2 2" xfId="4257" xr:uid="{00000000-0005-0000-0000-0000C7080000}"/>
    <cellStyle name="40% - Accent1 2 3" xfId="4258" xr:uid="{00000000-0005-0000-0000-0000C8080000}"/>
    <cellStyle name="40% - Accent1 2 4" xfId="4259" xr:uid="{00000000-0005-0000-0000-0000C9080000}"/>
    <cellStyle name="40% - Accent1 2 5" xfId="4260" xr:uid="{00000000-0005-0000-0000-0000CA080000}"/>
    <cellStyle name="40% - Accent1 2 6" xfId="20240" xr:uid="{00000000-0005-0000-0000-0000CB080000}"/>
    <cellStyle name="40% - Accent1 2 7" xfId="4256" xr:uid="{00000000-0005-0000-0000-0000CC080000}"/>
    <cellStyle name="40% - Accent1 2_tagihan bruto" xfId="4261" xr:uid="{00000000-0005-0000-0000-0000CD080000}"/>
    <cellStyle name="40% - Accent1 20" xfId="4262" xr:uid="{00000000-0005-0000-0000-0000CE080000}"/>
    <cellStyle name="40% - Accent1 21" xfId="4263" xr:uid="{00000000-0005-0000-0000-0000CF080000}"/>
    <cellStyle name="40% - Accent1 22" xfId="4264" xr:uid="{00000000-0005-0000-0000-0000D0080000}"/>
    <cellStyle name="40% - Accent1 23" xfId="4265" xr:uid="{00000000-0005-0000-0000-0000D1080000}"/>
    <cellStyle name="40% - Accent1 24" xfId="4266" xr:uid="{00000000-0005-0000-0000-0000D2080000}"/>
    <cellStyle name="40% - Accent1 25" xfId="4267" xr:uid="{00000000-0005-0000-0000-0000D3080000}"/>
    <cellStyle name="40% - Accent1 26" xfId="4268" xr:uid="{00000000-0005-0000-0000-0000D4080000}"/>
    <cellStyle name="40% - Accent1 27" xfId="4269" xr:uid="{00000000-0005-0000-0000-0000D5080000}"/>
    <cellStyle name="40% - Accent1 28" xfId="4270" xr:uid="{00000000-0005-0000-0000-0000D6080000}"/>
    <cellStyle name="40% - Accent1 29" xfId="4271" xr:uid="{00000000-0005-0000-0000-0000D7080000}"/>
    <cellStyle name="40% - Accent1 3" xfId="1638" xr:uid="{00000000-0005-0000-0000-0000D8080000}"/>
    <cellStyle name="40% - Accent1 3 2" xfId="20239" xr:uid="{00000000-0005-0000-0000-0000D9080000}"/>
    <cellStyle name="40% - Accent1 3 3" xfId="4272" xr:uid="{00000000-0005-0000-0000-0000DA080000}"/>
    <cellStyle name="40% - Accent1 30" xfId="4273" xr:uid="{00000000-0005-0000-0000-0000DB080000}"/>
    <cellStyle name="40% - Accent1 31" xfId="4274" xr:uid="{00000000-0005-0000-0000-0000DC080000}"/>
    <cellStyle name="40% - Accent1 32" xfId="4275" xr:uid="{00000000-0005-0000-0000-0000DD080000}"/>
    <cellStyle name="40% - Accent1 33" xfId="4276" xr:uid="{00000000-0005-0000-0000-0000DE080000}"/>
    <cellStyle name="40% - Accent1 34" xfId="4277" xr:uid="{00000000-0005-0000-0000-0000DF080000}"/>
    <cellStyle name="40% - Accent1 35" xfId="4278" xr:uid="{00000000-0005-0000-0000-0000E0080000}"/>
    <cellStyle name="40% - Accent1 36" xfId="4279" xr:uid="{00000000-0005-0000-0000-0000E1080000}"/>
    <cellStyle name="40% - Accent1 37" xfId="4280" xr:uid="{00000000-0005-0000-0000-0000E2080000}"/>
    <cellStyle name="40% - Accent1 38" xfId="4281" xr:uid="{00000000-0005-0000-0000-0000E3080000}"/>
    <cellStyle name="40% - Accent1 39" xfId="4282" xr:uid="{00000000-0005-0000-0000-0000E4080000}"/>
    <cellStyle name="40% - Accent1 4" xfId="1639" xr:uid="{00000000-0005-0000-0000-0000E5080000}"/>
    <cellStyle name="40% - Accent1 4 2" xfId="21134" xr:uid="{00000000-0005-0000-0000-0000E6080000}"/>
    <cellStyle name="40% - Accent1 4 3" xfId="4283" xr:uid="{00000000-0005-0000-0000-0000E7080000}"/>
    <cellStyle name="40% - Accent1 40" xfId="4284" xr:uid="{00000000-0005-0000-0000-0000E8080000}"/>
    <cellStyle name="40% - Accent1 41" xfId="4285" xr:uid="{00000000-0005-0000-0000-0000E9080000}"/>
    <cellStyle name="40% - Accent1 42" xfId="4286" xr:uid="{00000000-0005-0000-0000-0000EA080000}"/>
    <cellStyle name="40% - Accent1 43" xfId="4287" xr:uid="{00000000-0005-0000-0000-0000EB080000}"/>
    <cellStyle name="40% - Accent1 44" xfId="4288" xr:uid="{00000000-0005-0000-0000-0000EC080000}"/>
    <cellStyle name="40% - Accent1 45" xfId="4289" xr:uid="{00000000-0005-0000-0000-0000ED080000}"/>
    <cellStyle name="40% - Accent1 46" xfId="4290" xr:uid="{00000000-0005-0000-0000-0000EE080000}"/>
    <cellStyle name="40% - Accent1 47" xfId="4291" xr:uid="{00000000-0005-0000-0000-0000EF080000}"/>
    <cellStyle name="40% - Accent1 48" xfId="4292" xr:uid="{00000000-0005-0000-0000-0000F0080000}"/>
    <cellStyle name="40% - Accent1 49" xfId="4293" xr:uid="{00000000-0005-0000-0000-0000F1080000}"/>
    <cellStyle name="40% - Accent1 5" xfId="4294" xr:uid="{00000000-0005-0000-0000-0000F2080000}"/>
    <cellStyle name="40% - Accent1 5 2" xfId="21135" xr:uid="{00000000-0005-0000-0000-0000F3080000}"/>
    <cellStyle name="40% - Accent1 50" xfId="4295" xr:uid="{00000000-0005-0000-0000-0000F4080000}"/>
    <cellStyle name="40% - Accent1 51" xfId="4296" xr:uid="{00000000-0005-0000-0000-0000F5080000}"/>
    <cellStyle name="40% - Accent1 52" xfId="4297" xr:uid="{00000000-0005-0000-0000-0000F6080000}"/>
    <cellStyle name="40% - Accent1 53" xfId="4298" xr:uid="{00000000-0005-0000-0000-0000F7080000}"/>
    <cellStyle name="40% - Accent1 54" xfId="4299" xr:uid="{00000000-0005-0000-0000-0000F8080000}"/>
    <cellStyle name="40% - Accent1 55" xfId="4300" xr:uid="{00000000-0005-0000-0000-0000F9080000}"/>
    <cellStyle name="40% - Accent1 56" xfId="4301" xr:uid="{00000000-0005-0000-0000-0000FA080000}"/>
    <cellStyle name="40% - Accent1 57" xfId="4302" xr:uid="{00000000-0005-0000-0000-0000FB080000}"/>
    <cellStyle name="40% - Accent1 58" xfId="4303" xr:uid="{00000000-0005-0000-0000-0000FC080000}"/>
    <cellStyle name="40% - Accent1 59" xfId="4304" xr:uid="{00000000-0005-0000-0000-0000FD080000}"/>
    <cellStyle name="40% - Accent1 6" xfId="4305" xr:uid="{00000000-0005-0000-0000-0000FE080000}"/>
    <cellStyle name="40% - Accent1 60" xfId="4306" xr:uid="{00000000-0005-0000-0000-0000FF080000}"/>
    <cellStyle name="40% - Accent1 61" xfId="4307" xr:uid="{00000000-0005-0000-0000-000000090000}"/>
    <cellStyle name="40% - Accent1 62" xfId="4308" xr:uid="{00000000-0005-0000-0000-000001090000}"/>
    <cellStyle name="40% - Accent1 63" xfId="4309" xr:uid="{00000000-0005-0000-0000-000002090000}"/>
    <cellStyle name="40% - Accent1 64" xfId="4310" xr:uid="{00000000-0005-0000-0000-000003090000}"/>
    <cellStyle name="40% - Accent1 65" xfId="4311" xr:uid="{00000000-0005-0000-0000-000004090000}"/>
    <cellStyle name="40% - Accent1 66" xfId="4312" xr:uid="{00000000-0005-0000-0000-000005090000}"/>
    <cellStyle name="40% - Accent1 67" xfId="4313" xr:uid="{00000000-0005-0000-0000-000006090000}"/>
    <cellStyle name="40% - Accent1 68" xfId="4314" xr:uid="{00000000-0005-0000-0000-000007090000}"/>
    <cellStyle name="40% - Accent1 69" xfId="4315" xr:uid="{00000000-0005-0000-0000-000008090000}"/>
    <cellStyle name="40% - Accent1 7" xfId="4316" xr:uid="{00000000-0005-0000-0000-000009090000}"/>
    <cellStyle name="40% - Accent1 70" xfId="4317" xr:uid="{00000000-0005-0000-0000-00000A090000}"/>
    <cellStyle name="40% - Accent1 71" xfId="4318" xr:uid="{00000000-0005-0000-0000-00000B090000}"/>
    <cellStyle name="40% - Accent1 72" xfId="4319" xr:uid="{00000000-0005-0000-0000-00000C090000}"/>
    <cellStyle name="40% - Accent1 73" xfId="4320" xr:uid="{00000000-0005-0000-0000-00000D090000}"/>
    <cellStyle name="40% - Accent1 74" xfId="4321" xr:uid="{00000000-0005-0000-0000-00000E090000}"/>
    <cellStyle name="40% - Accent1 75" xfId="4322" xr:uid="{00000000-0005-0000-0000-00000F090000}"/>
    <cellStyle name="40% - Accent1 76" xfId="4323" xr:uid="{00000000-0005-0000-0000-000010090000}"/>
    <cellStyle name="40% - Accent1 77" xfId="4324" xr:uid="{00000000-0005-0000-0000-000011090000}"/>
    <cellStyle name="40% - Accent1 78" xfId="4325" xr:uid="{00000000-0005-0000-0000-000012090000}"/>
    <cellStyle name="40% - Accent1 79" xfId="4326" xr:uid="{00000000-0005-0000-0000-000013090000}"/>
    <cellStyle name="40% - Accent1 8" xfId="4327" xr:uid="{00000000-0005-0000-0000-000014090000}"/>
    <cellStyle name="40% - Accent1 80" xfId="4328" xr:uid="{00000000-0005-0000-0000-000015090000}"/>
    <cellStyle name="40% - Accent1 81" xfId="4329" xr:uid="{00000000-0005-0000-0000-000016090000}"/>
    <cellStyle name="40% - Accent1 82" xfId="4330" xr:uid="{00000000-0005-0000-0000-000017090000}"/>
    <cellStyle name="40% - Accent1 83" xfId="4331" xr:uid="{00000000-0005-0000-0000-000018090000}"/>
    <cellStyle name="40% - Accent1 84" xfId="4332" xr:uid="{00000000-0005-0000-0000-000019090000}"/>
    <cellStyle name="40% - Accent1 85" xfId="4333" xr:uid="{00000000-0005-0000-0000-00001A090000}"/>
    <cellStyle name="40% - Accent1 86" xfId="4334" xr:uid="{00000000-0005-0000-0000-00001B090000}"/>
    <cellStyle name="40% - Accent1 87" xfId="4335" xr:uid="{00000000-0005-0000-0000-00001C090000}"/>
    <cellStyle name="40% - Accent1 88" xfId="4336" xr:uid="{00000000-0005-0000-0000-00001D090000}"/>
    <cellStyle name="40% - Accent1 89" xfId="4337" xr:uid="{00000000-0005-0000-0000-00001E090000}"/>
    <cellStyle name="40% - Accent1 9" xfId="4338" xr:uid="{00000000-0005-0000-0000-00001F090000}"/>
    <cellStyle name="40% - Accent1 90" xfId="4339" xr:uid="{00000000-0005-0000-0000-000020090000}"/>
    <cellStyle name="40% - Accent1 91" xfId="4340" xr:uid="{00000000-0005-0000-0000-000021090000}"/>
    <cellStyle name="40% - Accent1 92" xfId="4341" xr:uid="{00000000-0005-0000-0000-000022090000}"/>
    <cellStyle name="40% - Accent1 93" xfId="4342" xr:uid="{00000000-0005-0000-0000-000023090000}"/>
    <cellStyle name="40% - Accent1 94" xfId="4343" xr:uid="{00000000-0005-0000-0000-000024090000}"/>
    <cellStyle name="40% - Accent1 95" xfId="4344" xr:uid="{00000000-0005-0000-0000-000025090000}"/>
    <cellStyle name="40% - Accent1 96" xfId="4345" xr:uid="{00000000-0005-0000-0000-000026090000}"/>
    <cellStyle name="40% - Accent1 97" xfId="4346" xr:uid="{00000000-0005-0000-0000-000027090000}"/>
    <cellStyle name="40% - Accent1 98" xfId="4347" xr:uid="{00000000-0005-0000-0000-000028090000}"/>
    <cellStyle name="40% - Accent1 99" xfId="4348" xr:uid="{00000000-0005-0000-0000-000029090000}"/>
    <cellStyle name="40% - Accent2 10" xfId="4349" xr:uid="{00000000-0005-0000-0000-00002A090000}"/>
    <cellStyle name="40% - Accent2 100" xfId="4350" xr:uid="{00000000-0005-0000-0000-00002B090000}"/>
    <cellStyle name="40% - Accent2 101" xfId="4351" xr:uid="{00000000-0005-0000-0000-00002C090000}"/>
    <cellStyle name="40% - Accent2 102" xfId="4352" xr:uid="{00000000-0005-0000-0000-00002D090000}"/>
    <cellStyle name="40% - Accent2 103" xfId="4353" xr:uid="{00000000-0005-0000-0000-00002E090000}"/>
    <cellStyle name="40% - Accent2 104" xfId="4354" xr:uid="{00000000-0005-0000-0000-00002F090000}"/>
    <cellStyle name="40% - Accent2 105" xfId="4355" xr:uid="{00000000-0005-0000-0000-000030090000}"/>
    <cellStyle name="40% - Accent2 106" xfId="4356" xr:uid="{00000000-0005-0000-0000-000031090000}"/>
    <cellStyle name="40% - Accent2 107" xfId="4357" xr:uid="{00000000-0005-0000-0000-000032090000}"/>
    <cellStyle name="40% - Accent2 108" xfId="4358" xr:uid="{00000000-0005-0000-0000-000033090000}"/>
    <cellStyle name="40% - Accent2 109" xfId="4359" xr:uid="{00000000-0005-0000-0000-000034090000}"/>
    <cellStyle name="40% - Accent2 11" xfId="4360" xr:uid="{00000000-0005-0000-0000-000035090000}"/>
    <cellStyle name="40% - Accent2 110" xfId="4361" xr:uid="{00000000-0005-0000-0000-000036090000}"/>
    <cellStyle name="40% - Accent2 111" xfId="4362" xr:uid="{00000000-0005-0000-0000-000037090000}"/>
    <cellStyle name="40% - Accent2 112" xfId="4363" xr:uid="{00000000-0005-0000-0000-000038090000}"/>
    <cellStyle name="40% - Accent2 113" xfId="4364" xr:uid="{00000000-0005-0000-0000-000039090000}"/>
    <cellStyle name="40% - Accent2 114" xfId="4365" xr:uid="{00000000-0005-0000-0000-00003A090000}"/>
    <cellStyle name="40% - Accent2 115" xfId="4366" xr:uid="{00000000-0005-0000-0000-00003B090000}"/>
    <cellStyle name="40% - Accent2 116" xfId="4367" xr:uid="{00000000-0005-0000-0000-00003C090000}"/>
    <cellStyle name="40% - Accent2 117" xfId="4368" xr:uid="{00000000-0005-0000-0000-00003D090000}"/>
    <cellStyle name="40% - Accent2 118" xfId="4369" xr:uid="{00000000-0005-0000-0000-00003E090000}"/>
    <cellStyle name="40% - Accent2 119" xfId="4370" xr:uid="{00000000-0005-0000-0000-00003F090000}"/>
    <cellStyle name="40% - Accent2 12" xfId="4371" xr:uid="{00000000-0005-0000-0000-000040090000}"/>
    <cellStyle name="40% - Accent2 120" xfId="4372" xr:uid="{00000000-0005-0000-0000-000041090000}"/>
    <cellStyle name="40% - Accent2 121" xfId="4373" xr:uid="{00000000-0005-0000-0000-000042090000}"/>
    <cellStyle name="40% - Accent2 122" xfId="4374" xr:uid="{00000000-0005-0000-0000-000043090000}"/>
    <cellStyle name="40% - Accent2 123" xfId="4375" xr:uid="{00000000-0005-0000-0000-000044090000}"/>
    <cellStyle name="40% - Accent2 124" xfId="4376" xr:uid="{00000000-0005-0000-0000-000045090000}"/>
    <cellStyle name="40% - Accent2 125" xfId="4377" xr:uid="{00000000-0005-0000-0000-000046090000}"/>
    <cellStyle name="40% - Accent2 126" xfId="4378" xr:uid="{00000000-0005-0000-0000-000047090000}"/>
    <cellStyle name="40% - Accent2 127" xfId="4379" xr:uid="{00000000-0005-0000-0000-000048090000}"/>
    <cellStyle name="40% - Accent2 128" xfId="4380" xr:uid="{00000000-0005-0000-0000-000049090000}"/>
    <cellStyle name="40% - Accent2 129" xfId="4381" xr:uid="{00000000-0005-0000-0000-00004A090000}"/>
    <cellStyle name="40% - Accent2 13" xfId="4382" xr:uid="{00000000-0005-0000-0000-00004B090000}"/>
    <cellStyle name="40% - Accent2 130" xfId="4383" xr:uid="{00000000-0005-0000-0000-00004C090000}"/>
    <cellStyle name="40% - Accent2 131" xfId="4384" xr:uid="{00000000-0005-0000-0000-00004D090000}"/>
    <cellStyle name="40% - Accent2 132" xfId="4385" xr:uid="{00000000-0005-0000-0000-00004E090000}"/>
    <cellStyle name="40% - Accent2 133" xfId="4386" xr:uid="{00000000-0005-0000-0000-00004F090000}"/>
    <cellStyle name="40% - Accent2 134" xfId="4387" xr:uid="{00000000-0005-0000-0000-000050090000}"/>
    <cellStyle name="40% - Accent2 135" xfId="4388" xr:uid="{00000000-0005-0000-0000-000051090000}"/>
    <cellStyle name="40% - Accent2 136" xfId="4389" xr:uid="{00000000-0005-0000-0000-000052090000}"/>
    <cellStyle name="40% - Accent2 137" xfId="4390" xr:uid="{00000000-0005-0000-0000-000053090000}"/>
    <cellStyle name="40% - Accent2 138" xfId="4391" xr:uid="{00000000-0005-0000-0000-000054090000}"/>
    <cellStyle name="40% - Accent2 139" xfId="4392" xr:uid="{00000000-0005-0000-0000-000055090000}"/>
    <cellStyle name="40% - Accent2 14" xfId="4393" xr:uid="{00000000-0005-0000-0000-000056090000}"/>
    <cellStyle name="40% - Accent2 140" xfId="4394" xr:uid="{00000000-0005-0000-0000-000057090000}"/>
    <cellStyle name="40% - Accent2 141" xfId="4395" xr:uid="{00000000-0005-0000-0000-000058090000}"/>
    <cellStyle name="40% - Accent2 142" xfId="4396" xr:uid="{00000000-0005-0000-0000-000059090000}"/>
    <cellStyle name="40% - Accent2 143" xfId="4397" xr:uid="{00000000-0005-0000-0000-00005A090000}"/>
    <cellStyle name="40% - Accent2 144" xfId="4398" xr:uid="{00000000-0005-0000-0000-00005B090000}"/>
    <cellStyle name="40% - Accent2 145" xfId="4399" xr:uid="{00000000-0005-0000-0000-00005C090000}"/>
    <cellStyle name="40% - Accent2 146" xfId="4400" xr:uid="{00000000-0005-0000-0000-00005D090000}"/>
    <cellStyle name="40% - Accent2 147" xfId="4401" xr:uid="{00000000-0005-0000-0000-00005E090000}"/>
    <cellStyle name="40% - Accent2 148" xfId="4402" xr:uid="{00000000-0005-0000-0000-00005F090000}"/>
    <cellStyle name="40% - Accent2 149" xfId="4403" xr:uid="{00000000-0005-0000-0000-000060090000}"/>
    <cellStyle name="40% - Accent2 15" xfId="4404" xr:uid="{00000000-0005-0000-0000-000061090000}"/>
    <cellStyle name="40% - Accent2 150" xfId="4405" xr:uid="{00000000-0005-0000-0000-000062090000}"/>
    <cellStyle name="40% - Accent2 151" xfId="4406" xr:uid="{00000000-0005-0000-0000-000063090000}"/>
    <cellStyle name="40% - Accent2 152" xfId="4407" xr:uid="{00000000-0005-0000-0000-000064090000}"/>
    <cellStyle name="40% - Accent2 153" xfId="4408" xr:uid="{00000000-0005-0000-0000-000065090000}"/>
    <cellStyle name="40% - Accent2 154" xfId="4409" xr:uid="{00000000-0005-0000-0000-000066090000}"/>
    <cellStyle name="40% - Accent2 155" xfId="4410" xr:uid="{00000000-0005-0000-0000-000067090000}"/>
    <cellStyle name="40% - Accent2 156" xfId="4411" xr:uid="{00000000-0005-0000-0000-000068090000}"/>
    <cellStyle name="40% - Accent2 157" xfId="4412" xr:uid="{00000000-0005-0000-0000-000069090000}"/>
    <cellStyle name="40% - Accent2 158" xfId="4413" xr:uid="{00000000-0005-0000-0000-00006A090000}"/>
    <cellStyle name="40% - Accent2 159" xfId="4414" xr:uid="{00000000-0005-0000-0000-00006B090000}"/>
    <cellStyle name="40% - Accent2 16" xfId="4415" xr:uid="{00000000-0005-0000-0000-00006C090000}"/>
    <cellStyle name="40% - Accent2 160" xfId="4416" xr:uid="{00000000-0005-0000-0000-00006D090000}"/>
    <cellStyle name="40% - Accent2 161" xfId="4417" xr:uid="{00000000-0005-0000-0000-00006E090000}"/>
    <cellStyle name="40% - Accent2 162" xfId="4418" xr:uid="{00000000-0005-0000-0000-00006F090000}"/>
    <cellStyle name="40% - Accent2 163" xfId="4419" xr:uid="{00000000-0005-0000-0000-000070090000}"/>
    <cellStyle name="40% - Accent2 164" xfId="4420" xr:uid="{00000000-0005-0000-0000-000071090000}"/>
    <cellStyle name="40% - Accent2 165" xfId="4421" xr:uid="{00000000-0005-0000-0000-000072090000}"/>
    <cellStyle name="40% - Accent2 166" xfId="4422" xr:uid="{00000000-0005-0000-0000-000073090000}"/>
    <cellStyle name="40% - Accent2 167" xfId="4423" xr:uid="{00000000-0005-0000-0000-000074090000}"/>
    <cellStyle name="40% - Accent2 168" xfId="4424" xr:uid="{00000000-0005-0000-0000-000075090000}"/>
    <cellStyle name="40% - Accent2 169" xfId="4425" xr:uid="{00000000-0005-0000-0000-000076090000}"/>
    <cellStyle name="40% - Accent2 17" xfId="4426" xr:uid="{00000000-0005-0000-0000-000077090000}"/>
    <cellStyle name="40% - Accent2 170" xfId="4427" xr:uid="{00000000-0005-0000-0000-000078090000}"/>
    <cellStyle name="40% - Accent2 171" xfId="4428" xr:uid="{00000000-0005-0000-0000-000079090000}"/>
    <cellStyle name="40% - Accent2 172" xfId="4429" xr:uid="{00000000-0005-0000-0000-00007A090000}"/>
    <cellStyle name="40% - Accent2 173" xfId="4430" xr:uid="{00000000-0005-0000-0000-00007B090000}"/>
    <cellStyle name="40% - Accent2 174" xfId="4431" xr:uid="{00000000-0005-0000-0000-00007C090000}"/>
    <cellStyle name="40% - Accent2 175" xfId="4432" xr:uid="{00000000-0005-0000-0000-00007D090000}"/>
    <cellStyle name="40% - Accent2 176" xfId="4433" xr:uid="{00000000-0005-0000-0000-00007E090000}"/>
    <cellStyle name="40% - Accent2 177" xfId="4434" xr:uid="{00000000-0005-0000-0000-00007F090000}"/>
    <cellStyle name="40% - Accent2 178" xfId="4435" xr:uid="{00000000-0005-0000-0000-000080090000}"/>
    <cellStyle name="40% - Accent2 179" xfId="4436" xr:uid="{00000000-0005-0000-0000-000081090000}"/>
    <cellStyle name="40% - Accent2 18" xfId="4437" xr:uid="{00000000-0005-0000-0000-000082090000}"/>
    <cellStyle name="40% - Accent2 180" xfId="4438" xr:uid="{00000000-0005-0000-0000-000083090000}"/>
    <cellStyle name="40% - Accent2 181" xfId="4439" xr:uid="{00000000-0005-0000-0000-000084090000}"/>
    <cellStyle name="40% - Accent2 182" xfId="4440" xr:uid="{00000000-0005-0000-0000-000085090000}"/>
    <cellStyle name="40% - Accent2 183" xfId="4441" xr:uid="{00000000-0005-0000-0000-000086090000}"/>
    <cellStyle name="40% - Accent2 184" xfId="4442" xr:uid="{00000000-0005-0000-0000-000087090000}"/>
    <cellStyle name="40% - Accent2 185" xfId="4443" xr:uid="{00000000-0005-0000-0000-000088090000}"/>
    <cellStyle name="40% - Accent2 186" xfId="4444" xr:uid="{00000000-0005-0000-0000-000089090000}"/>
    <cellStyle name="40% - Accent2 187" xfId="4445" xr:uid="{00000000-0005-0000-0000-00008A090000}"/>
    <cellStyle name="40% - Accent2 19" xfId="4446" xr:uid="{00000000-0005-0000-0000-00008B090000}"/>
    <cellStyle name="40% - Accent2 2" xfId="1640" xr:uid="{00000000-0005-0000-0000-00008C090000}"/>
    <cellStyle name="40% - Accent2 2 2" xfId="4448" xr:uid="{00000000-0005-0000-0000-00008D090000}"/>
    <cellStyle name="40% - Accent2 2 3" xfId="4449" xr:uid="{00000000-0005-0000-0000-00008E090000}"/>
    <cellStyle name="40% - Accent2 2 4" xfId="4450" xr:uid="{00000000-0005-0000-0000-00008F090000}"/>
    <cellStyle name="40% - Accent2 2 5" xfId="4451" xr:uid="{00000000-0005-0000-0000-000090090000}"/>
    <cellStyle name="40% - Accent2 2 6" xfId="4447" xr:uid="{00000000-0005-0000-0000-000091090000}"/>
    <cellStyle name="40% - Accent2 2_tagihan bruto" xfId="4452" xr:uid="{00000000-0005-0000-0000-000092090000}"/>
    <cellStyle name="40% - Accent2 20" xfId="4453" xr:uid="{00000000-0005-0000-0000-000093090000}"/>
    <cellStyle name="40% - Accent2 21" xfId="4454" xr:uid="{00000000-0005-0000-0000-000094090000}"/>
    <cellStyle name="40% - Accent2 22" xfId="4455" xr:uid="{00000000-0005-0000-0000-000095090000}"/>
    <cellStyle name="40% - Accent2 23" xfId="4456" xr:uid="{00000000-0005-0000-0000-000096090000}"/>
    <cellStyle name="40% - Accent2 24" xfId="4457" xr:uid="{00000000-0005-0000-0000-000097090000}"/>
    <cellStyle name="40% - Accent2 25" xfId="4458" xr:uid="{00000000-0005-0000-0000-000098090000}"/>
    <cellStyle name="40% - Accent2 26" xfId="4459" xr:uid="{00000000-0005-0000-0000-000099090000}"/>
    <cellStyle name="40% - Accent2 27" xfId="4460" xr:uid="{00000000-0005-0000-0000-00009A090000}"/>
    <cellStyle name="40% - Accent2 28" xfId="4461" xr:uid="{00000000-0005-0000-0000-00009B090000}"/>
    <cellStyle name="40% - Accent2 29" xfId="4462" xr:uid="{00000000-0005-0000-0000-00009C090000}"/>
    <cellStyle name="40% - Accent2 3" xfId="1641" xr:uid="{00000000-0005-0000-0000-00009D090000}"/>
    <cellStyle name="40% - Accent2 3 2" xfId="20273" xr:uid="{00000000-0005-0000-0000-00009E090000}"/>
    <cellStyle name="40% - Accent2 3 3" xfId="4463" xr:uid="{00000000-0005-0000-0000-00009F090000}"/>
    <cellStyle name="40% - Accent2 30" xfId="4464" xr:uid="{00000000-0005-0000-0000-0000A0090000}"/>
    <cellStyle name="40% - Accent2 31" xfId="4465" xr:uid="{00000000-0005-0000-0000-0000A1090000}"/>
    <cellStyle name="40% - Accent2 32" xfId="4466" xr:uid="{00000000-0005-0000-0000-0000A2090000}"/>
    <cellStyle name="40% - Accent2 33" xfId="4467" xr:uid="{00000000-0005-0000-0000-0000A3090000}"/>
    <cellStyle name="40% - Accent2 34" xfId="4468" xr:uid="{00000000-0005-0000-0000-0000A4090000}"/>
    <cellStyle name="40% - Accent2 35" xfId="4469" xr:uid="{00000000-0005-0000-0000-0000A5090000}"/>
    <cellStyle name="40% - Accent2 36" xfId="4470" xr:uid="{00000000-0005-0000-0000-0000A6090000}"/>
    <cellStyle name="40% - Accent2 37" xfId="4471" xr:uid="{00000000-0005-0000-0000-0000A7090000}"/>
    <cellStyle name="40% - Accent2 38" xfId="4472" xr:uid="{00000000-0005-0000-0000-0000A8090000}"/>
    <cellStyle name="40% - Accent2 39" xfId="4473" xr:uid="{00000000-0005-0000-0000-0000A9090000}"/>
    <cellStyle name="40% - Accent2 4" xfId="1642" xr:uid="{00000000-0005-0000-0000-0000AA090000}"/>
    <cellStyle name="40% - Accent2 4 2" xfId="20274" xr:uid="{00000000-0005-0000-0000-0000AB090000}"/>
    <cellStyle name="40% - Accent2 4 3" xfId="4474" xr:uid="{00000000-0005-0000-0000-0000AC090000}"/>
    <cellStyle name="40% - Accent2 40" xfId="4475" xr:uid="{00000000-0005-0000-0000-0000AD090000}"/>
    <cellStyle name="40% - Accent2 41" xfId="4476" xr:uid="{00000000-0005-0000-0000-0000AE090000}"/>
    <cellStyle name="40% - Accent2 42" xfId="4477" xr:uid="{00000000-0005-0000-0000-0000AF090000}"/>
    <cellStyle name="40% - Accent2 43" xfId="4478" xr:uid="{00000000-0005-0000-0000-0000B0090000}"/>
    <cellStyle name="40% - Accent2 44" xfId="4479" xr:uid="{00000000-0005-0000-0000-0000B1090000}"/>
    <cellStyle name="40% - Accent2 45" xfId="4480" xr:uid="{00000000-0005-0000-0000-0000B2090000}"/>
    <cellStyle name="40% - Accent2 46" xfId="4481" xr:uid="{00000000-0005-0000-0000-0000B3090000}"/>
    <cellStyle name="40% - Accent2 47" xfId="4482" xr:uid="{00000000-0005-0000-0000-0000B4090000}"/>
    <cellStyle name="40% - Accent2 48" xfId="4483" xr:uid="{00000000-0005-0000-0000-0000B5090000}"/>
    <cellStyle name="40% - Accent2 49" xfId="4484" xr:uid="{00000000-0005-0000-0000-0000B6090000}"/>
    <cellStyle name="40% - Accent2 5" xfId="4485" xr:uid="{00000000-0005-0000-0000-0000B7090000}"/>
    <cellStyle name="40% - Accent2 5 2" xfId="20275" xr:uid="{00000000-0005-0000-0000-0000B8090000}"/>
    <cellStyle name="40% - Accent2 50" xfId="4486" xr:uid="{00000000-0005-0000-0000-0000B9090000}"/>
    <cellStyle name="40% - Accent2 51" xfId="4487" xr:uid="{00000000-0005-0000-0000-0000BA090000}"/>
    <cellStyle name="40% - Accent2 52" xfId="4488" xr:uid="{00000000-0005-0000-0000-0000BB090000}"/>
    <cellStyle name="40% - Accent2 53" xfId="4489" xr:uid="{00000000-0005-0000-0000-0000BC090000}"/>
    <cellStyle name="40% - Accent2 54" xfId="4490" xr:uid="{00000000-0005-0000-0000-0000BD090000}"/>
    <cellStyle name="40% - Accent2 55" xfId="4491" xr:uid="{00000000-0005-0000-0000-0000BE090000}"/>
    <cellStyle name="40% - Accent2 56" xfId="4492" xr:uid="{00000000-0005-0000-0000-0000BF090000}"/>
    <cellStyle name="40% - Accent2 57" xfId="4493" xr:uid="{00000000-0005-0000-0000-0000C0090000}"/>
    <cellStyle name="40% - Accent2 58" xfId="4494" xr:uid="{00000000-0005-0000-0000-0000C1090000}"/>
    <cellStyle name="40% - Accent2 59" xfId="4495" xr:uid="{00000000-0005-0000-0000-0000C2090000}"/>
    <cellStyle name="40% - Accent2 6" xfId="4496" xr:uid="{00000000-0005-0000-0000-0000C3090000}"/>
    <cellStyle name="40% - Accent2 60" xfId="4497" xr:uid="{00000000-0005-0000-0000-0000C4090000}"/>
    <cellStyle name="40% - Accent2 61" xfId="4498" xr:uid="{00000000-0005-0000-0000-0000C5090000}"/>
    <cellStyle name="40% - Accent2 62" xfId="4499" xr:uid="{00000000-0005-0000-0000-0000C6090000}"/>
    <cellStyle name="40% - Accent2 63" xfId="4500" xr:uid="{00000000-0005-0000-0000-0000C7090000}"/>
    <cellStyle name="40% - Accent2 64" xfId="4501" xr:uid="{00000000-0005-0000-0000-0000C8090000}"/>
    <cellStyle name="40% - Accent2 65" xfId="4502" xr:uid="{00000000-0005-0000-0000-0000C9090000}"/>
    <cellStyle name="40% - Accent2 66" xfId="4503" xr:uid="{00000000-0005-0000-0000-0000CA090000}"/>
    <cellStyle name="40% - Accent2 67" xfId="4504" xr:uid="{00000000-0005-0000-0000-0000CB090000}"/>
    <cellStyle name="40% - Accent2 68" xfId="4505" xr:uid="{00000000-0005-0000-0000-0000CC090000}"/>
    <cellStyle name="40% - Accent2 69" xfId="4506" xr:uid="{00000000-0005-0000-0000-0000CD090000}"/>
    <cellStyle name="40% - Accent2 7" xfId="4507" xr:uid="{00000000-0005-0000-0000-0000CE090000}"/>
    <cellStyle name="40% - Accent2 70" xfId="4508" xr:uid="{00000000-0005-0000-0000-0000CF090000}"/>
    <cellStyle name="40% - Accent2 71" xfId="4509" xr:uid="{00000000-0005-0000-0000-0000D0090000}"/>
    <cellStyle name="40% - Accent2 72" xfId="4510" xr:uid="{00000000-0005-0000-0000-0000D1090000}"/>
    <cellStyle name="40% - Accent2 73" xfId="4511" xr:uid="{00000000-0005-0000-0000-0000D2090000}"/>
    <cellStyle name="40% - Accent2 74" xfId="4512" xr:uid="{00000000-0005-0000-0000-0000D3090000}"/>
    <cellStyle name="40% - Accent2 75" xfId="4513" xr:uid="{00000000-0005-0000-0000-0000D4090000}"/>
    <cellStyle name="40% - Accent2 76" xfId="4514" xr:uid="{00000000-0005-0000-0000-0000D5090000}"/>
    <cellStyle name="40% - Accent2 77" xfId="4515" xr:uid="{00000000-0005-0000-0000-0000D6090000}"/>
    <cellStyle name="40% - Accent2 78" xfId="4516" xr:uid="{00000000-0005-0000-0000-0000D7090000}"/>
    <cellStyle name="40% - Accent2 79" xfId="4517" xr:uid="{00000000-0005-0000-0000-0000D8090000}"/>
    <cellStyle name="40% - Accent2 8" xfId="4518" xr:uid="{00000000-0005-0000-0000-0000D9090000}"/>
    <cellStyle name="40% - Accent2 80" xfId="4519" xr:uid="{00000000-0005-0000-0000-0000DA090000}"/>
    <cellStyle name="40% - Accent2 81" xfId="4520" xr:uid="{00000000-0005-0000-0000-0000DB090000}"/>
    <cellStyle name="40% - Accent2 82" xfId="4521" xr:uid="{00000000-0005-0000-0000-0000DC090000}"/>
    <cellStyle name="40% - Accent2 83" xfId="4522" xr:uid="{00000000-0005-0000-0000-0000DD090000}"/>
    <cellStyle name="40% - Accent2 84" xfId="4523" xr:uid="{00000000-0005-0000-0000-0000DE090000}"/>
    <cellStyle name="40% - Accent2 85" xfId="4524" xr:uid="{00000000-0005-0000-0000-0000DF090000}"/>
    <cellStyle name="40% - Accent2 86" xfId="4525" xr:uid="{00000000-0005-0000-0000-0000E0090000}"/>
    <cellStyle name="40% - Accent2 87" xfId="4526" xr:uid="{00000000-0005-0000-0000-0000E1090000}"/>
    <cellStyle name="40% - Accent2 88" xfId="4527" xr:uid="{00000000-0005-0000-0000-0000E2090000}"/>
    <cellStyle name="40% - Accent2 89" xfId="4528" xr:uid="{00000000-0005-0000-0000-0000E3090000}"/>
    <cellStyle name="40% - Accent2 9" xfId="4529" xr:uid="{00000000-0005-0000-0000-0000E4090000}"/>
    <cellStyle name="40% - Accent2 90" xfId="4530" xr:uid="{00000000-0005-0000-0000-0000E5090000}"/>
    <cellStyle name="40% - Accent2 91" xfId="4531" xr:uid="{00000000-0005-0000-0000-0000E6090000}"/>
    <cellStyle name="40% - Accent2 92" xfId="4532" xr:uid="{00000000-0005-0000-0000-0000E7090000}"/>
    <cellStyle name="40% - Accent2 93" xfId="4533" xr:uid="{00000000-0005-0000-0000-0000E8090000}"/>
    <cellStyle name="40% - Accent2 94" xfId="4534" xr:uid="{00000000-0005-0000-0000-0000E9090000}"/>
    <cellStyle name="40% - Accent2 95" xfId="4535" xr:uid="{00000000-0005-0000-0000-0000EA090000}"/>
    <cellStyle name="40% - Accent2 96" xfId="4536" xr:uid="{00000000-0005-0000-0000-0000EB090000}"/>
    <cellStyle name="40% - Accent2 97" xfId="4537" xr:uid="{00000000-0005-0000-0000-0000EC090000}"/>
    <cellStyle name="40% - Accent2 98" xfId="4538" xr:uid="{00000000-0005-0000-0000-0000ED090000}"/>
    <cellStyle name="40% - Accent2 99" xfId="4539" xr:uid="{00000000-0005-0000-0000-0000EE090000}"/>
    <cellStyle name="40% - Accent3 10" xfId="4540" xr:uid="{00000000-0005-0000-0000-0000EF090000}"/>
    <cellStyle name="40% - Accent3 100" xfId="4541" xr:uid="{00000000-0005-0000-0000-0000F0090000}"/>
    <cellStyle name="40% - Accent3 101" xfId="4542" xr:uid="{00000000-0005-0000-0000-0000F1090000}"/>
    <cellStyle name="40% - Accent3 102" xfId="4543" xr:uid="{00000000-0005-0000-0000-0000F2090000}"/>
    <cellStyle name="40% - Accent3 103" xfId="4544" xr:uid="{00000000-0005-0000-0000-0000F3090000}"/>
    <cellStyle name="40% - Accent3 104" xfId="4545" xr:uid="{00000000-0005-0000-0000-0000F4090000}"/>
    <cellStyle name="40% - Accent3 105" xfId="4546" xr:uid="{00000000-0005-0000-0000-0000F5090000}"/>
    <cellStyle name="40% - Accent3 106" xfId="4547" xr:uid="{00000000-0005-0000-0000-0000F6090000}"/>
    <cellStyle name="40% - Accent3 107" xfId="4548" xr:uid="{00000000-0005-0000-0000-0000F7090000}"/>
    <cellStyle name="40% - Accent3 108" xfId="4549" xr:uid="{00000000-0005-0000-0000-0000F8090000}"/>
    <cellStyle name="40% - Accent3 109" xfId="4550" xr:uid="{00000000-0005-0000-0000-0000F9090000}"/>
    <cellStyle name="40% - Accent3 11" xfId="4551" xr:uid="{00000000-0005-0000-0000-0000FA090000}"/>
    <cellStyle name="40% - Accent3 110" xfId="4552" xr:uid="{00000000-0005-0000-0000-0000FB090000}"/>
    <cellStyle name="40% - Accent3 111" xfId="4553" xr:uid="{00000000-0005-0000-0000-0000FC090000}"/>
    <cellStyle name="40% - Accent3 112" xfId="4554" xr:uid="{00000000-0005-0000-0000-0000FD090000}"/>
    <cellStyle name="40% - Accent3 113" xfId="4555" xr:uid="{00000000-0005-0000-0000-0000FE090000}"/>
    <cellStyle name="40% - Accent3 114" xfId="4556" xr:uid="{00000000-0005-0000-0000-0000FF090000}"/>
    <cellStyle name="40% - Accent3 115" xfId="4557" xr:uid="{00000000-0005-0000-0000-0000000A0000}"/>
    <cellStyle name="40% - Accent3 116" xfId="4558" xr:uid="{00000000-0005-0000-0000-0000010A0000}"/>
    <cellStyle name="40% - Accent3 117" xfId="4559" xr:uid="{00000000-0005-0000-0000-0000020A0000}"/>
    <cellStyle name="40% - Accent3 118" xfId="4560" xr:uid="{00000000-0005-0000-0000-0000030A0000}"/>
    <cellStyle name="40% - Accent3 119" xfId="4561" xr:uid="{00000000-0005-0000-0000-0000040A0000}"/>
    <cellStyle name="40% - Accent3 12" xfId="4562" xr:uid="{00000000-0005-0000-0000-0000050A0000}"/>
    <cellStyle name="40% - Accent3 120" xfId="4563" xr:uid="{00000000-0005-0000-0000-0000060A0000}"/>
    <cellStyle name="40% - Accent3 121" xfId="4564" xr:uid="{00000000-0005-0000-0000-0000070A0000}"/>
    <cellStyle name="40% - Accent3 122" xfId="4565" xr:uid="{00000000-0005-0000-0000-0000080A0000}"/>
    <cellStyle name="40% - Accent3 123" xfId="4566" xr:uid="{00000000-0005-0000-0000-0000090A0000}"/>
    <cellStyle name="40% - Accent3 124" xfId="4567" xr:uid="{00000000-0005-0000-0000-00000A0A0000}"/>
    <cellStyle name="40% - Accent3 125" xfId="4568" xr:uid="{00000000-0005-0000-0000-00000B0A0000}"/>
    <cellStyle name="40% - Accent3 126" xfId="4569" xr:uid="{00000000-0005-0000-0000-00000C0A0000}"/>
    <cellStyle name="40% - Accent3 127" xfId="4570" xr:uid="{00000000-0005-0000-0000-00000D0A0000}"/>
    <cellStyle name="40% - Accent3 128" xfId="4571" xr:uid="{00000000-0005-0000-0000-00000E0A0000}"/>
    <cellStyle name="40% - Accent3 129" xfId="4572" xr:uid="{00000000-0005-0000-0000-00000F0A0000}"/>
    <cellStyle name="40% - Accent3 13" xfId="4573" xr:uid="{00000000-0005-0000-0000-0000100A0000}"/>
    <cellStyle name="40% - Accent3 130" xfId="4574" xr:uid="{00000000-0005-0000-0000-0000110A0000}"/>
    <cellStyle name="40% - Accent3 131" xfId="4575" xr:uid="{00000000-0005-0000-0000-0000120A0000}"/>
    <cellStyle name="40% - Accent3 132" xfId="4576" xr:uid="{00000000-0005-0000-0000-0000130A0000}"/>
    <cellStyle name="40% - Accent3 133" xfId="4577" xr:uid="{00000000-0005-0000-0000-0000140A0000}"/>
    <cellStyle name="40% - Accent3 134" xfId="4578" xr:uid="{00000000-0005-0000-0000-0000150A0000}"/>
    <cellStyle name="40% - Accent3 135" xfId="4579" xr:uid="{00000000-0005-0000-0000-0000160A0000}"/>
    <cellStyle name="40% - Accent3 136" xfId="4580" xr:uid="{00000000-0005-0000-0000-0000170A0000}"/>
    <cellStyle name="40% - Accent3 137" xfId="4581" xr:uid="{00000000-0005-0000-0000-0000180A0000}"/>
    <cellStyle name="40% - Accent3 138" xfId="4582" xr:uid="{00000000-0005-0000-0000-0000190A0000}"/>
    <cellStyle name="40% - Accent3 139" xfId="4583" xr:uid="{00000000-0005-0000-0000-00001A0A0000}"/>
    <cellStyle name="40% - Accent3 14" xfId="4584" xr:uid="{00000000-0005-0000-0000-00001B0A0000}"/>
    <cellStyle name="40% - Accent3 140" xfId="4585" xr:uid="{00000000-0005-0000-0000-00001C0A0000}"/>
    <cellStyle name="40% - Accent3 141" xfId="4586" xr:uid="{00000000-0005-0000-0000-00001D0A0000}"/>
    <cellStyle name="40% - Accent3 142" xfId="4587" xr:uid="{00000000-0005-0000-0000-00001E0A0000}"/>
    <cellStyle name="40% - Accent3 143" xfId="4588" xr:uid="{00000000-0005-0000-0000-00001F0A0000}"/>
    <cellStyle name="40% - Accent3 144" xfId="4589" xr:uid="{00000000-0005-0000-0000-0000200A0000}"/>
    <cellStyle name="40% - Accent3 145" xfId="4590" xr:uid="{00000000-0005-0000-0000-0000210A0000}"/>
    <cellStyle name="40% - Accent3 146" xfId="4591" xr:uid="{00000000-0005-0000-0000-0000220A0000}"/>
    <cellStyle name="40% - Accent3 147" xfId="4592" xr:uid="{00000000-0005-0000-0000-0000230A0000}"/>
    <cellStyle name="40% - Accent3 148" xfId="4593" xr:uid="{00000000-0005-0000-0000-0000240A0000}"/>
    <cellStyle name="40% - Accent3 149" xfId="4594" xr:uid="{00000000-0005-0000-0000-0000250A0000}"/>
    <cellStyle name="40% - Accent3 15" xfId="4595" xr:uid="{00000000-0005-0000-0000-0000260A0000}"/>
    <cellStyle name="40% - Accent3 150" xfId="4596" xr:uid="{00000000-0005-0000-0000-0000270A0000}"/>
    <cellStyle name="40% - Accent3 151" xfId="4597" xr:uid="{00000000-0005-0000-0000-0000280A0000}"/>
    <cellStyle name="40% - Accent3 152" xfId="4598" xr:uid="{00000000-0005-0000-0000-0000290A0000}"/>
    <cellStyle name="40% - Accent3 153" xfId="4599" xr:uid="{00000000-0005-0000-0000-00002A0A0000}"/>
    <cellStyle name="40% - Accent3 154" xfId="4600" xr:uid="{00000000-0005-0000-0000-00002B0A0000}"/>
    <cellStyle name="40% - Accent3 155" xfId="4601" xr:uid="{00000000-0005-0000-0000-00002C0A0000}"/>
    <cellStyle name="40% - Accent3 156" xfId="4602" xr:uid="{00000000-0005-0000-0000-00002D0A0000}"/>
    <cellStyle name="40% - Accent3 157" xfId="4603" xr:uid="{00000000-0005-0000-0000-00002E0A0000}"/>
    <cellStyle name="40% - Accent3 158" xfId="4604" xr:uid="{00000000-0005-0000-0000-00002F0A0000}"/>
    <cellStyle name="40% - Accent3 159" xfId="4605" xr:uid="{00000000-0005-0000-0000-0000300A0000}"/>
    <cellStyle name="40% - Accent3 16" xfId="4606" xr:uid="{00000000-0005-0000-0000-0000310A0000}"/>
    <cellStyle name="40% - Accent3 160" xfId="4607" xr:uid="{00000000-0005-0000-0000-0000320A0000}"/>
    <cellStyle name="40% - Accent3 161" xfId="4608" xr:uid="{00000000-0005-0000-0000-0000330A0000}"/>
    <cellStyle name="40% - Accent3 162" xfId="4609" xr:uid="{00000000-0005-0000-0000-0000340A0000}"/>
    <cellStyle name="40% - Accent3 163" xfId="4610" xr:uid="{00000000-0005-0000-0000-0000350A0000}"/>
    <cellStyle name="40% - Accent3 164" xfId="4611" xr:uid="{00000000-0005-0000-0000-0000360A0000}"/>
    <cellStyle name="40% - Accent3 165" xfId="4612" xr:uid="{00000000-0005-0000-0000-0000370A0000}"/>
    <cellStyle name="40% - Accent3 166" xfId="4613" xr:uid="{00000000-0005-0000-0000-0000380A0000}"/>
    <cellStyle name="40% - Accent3 167" xfId="4614" xr:uid="{00000000-0005-0000-0000-0000390A0000}"/>
    <cellStyle name="40% - Accent3 168" xfId="4615" xr:uid="{00000000-0005-0000-0000-00003A0A0000}"/>
    <cellStyle name="40% - Accent3 169" xfId="4616" xr:uid="{00000000-0005-0000-0000-00003B0A0000}"/>
    <cellStyle name="40% - Accent3 17" xfId="4617" xr:uid="{00000000-0005-0000-0000-00003C0A0000}"/>
    <cellStyle name="40% - Accent3 170" xfId="4618" xr:uid="{00000000-0005-0000-0000-00003D0A0000}"/>
    <cellStyle name="40% - Accent3 171" xfId="4619" xr:uid="{00000000-0005-0000-0000-00003E0A0000}"/>
    <cellStyle name="40% - Accent3 172" xfId="4620" xr:uid="{00000000-0005-0000-0000-00003F0A0000}"/>
    <cellStyle name="40% - Accent3 173" xfId="4621" xr:uid="{00000000-0005-0000-0000-0000400A0000}"/>
    <cellStyle name="40% - Accent3 174" xfId="4622" xr:uid="{00000000-0005-0000-0000-0000410A0000}"/>
    <cellStyle name="40% - Accent3 175" xfId="4623" xr:uid="{00000000-0005-0000-0000-0000420A0000}"/>
    <cellStyle name="40% - Accent3 176" xfId="4624" xr:uid="{00000000-0005-0000-0000-0000430A0000}"/>
    <cellStyle name="40% - Accent3 177" xfId="4625" xr:uid="{00000000-0005-0000-0000-0000440A0000}"/>
    <cellStyle name="40% - Accent3 178" xfId="4626" xr:uid="{00000000-0005-0000-0000-0000450A0000}"/>
    <cellStyle name="40% - Accent3 179" xfId="4627" xr:uid="{00000000-0005-0000-0000-0000460A0000}"/>
    <cellStyle name="40% - Accent3 18" xfId="4628" xr:uid="{00000000-0005-0000-0000-0000470A0000}"/>
    <cellStyle name="40% - Accent3 180" xfId="4629" xr:uid="{00000000-0005-0000-0000-0000480A0000}"/>
    <cellStyle name="40% - Accent3 181" xfId="4630" xr:uid="{00000000-0005-0000-0000-0000490A0000}"/>
    <cellStyle name="40% - Accent3 182" xfId="4631" xr:uid="{00000000-0005-0000-0000-00004A0A0000}"/>
    <cellStyle name="40% - Accent3 183" xfId="4632" xr:uid="{00000000-0005-0000-0000-00004B0A0000}"/>
    <cellStyle name="40% - Accent3 184" xfId="4633" xr:uid="{00000000-0005-0000-0000-00004C0A0000}"/>
    <cellStyle name="40% - Accent3 185" xfId="4634" xr:uid="{00000000-0005-0000-0000-00004D0A0000}"/>
    <cellStyle name="40% - Accent3 186" xfId="4635" xr:uid="{00000000-0005-0000-0000-00004E0A0000}"/>
    <cellStyle name="40% - Accent3 187" xfId="4636" xr:uid="{00000000-0005-0000-0000-00004F0A0000}"/>
    <cellStyle name="40% - Accent3 188" xfId="20276" xr:uid="{00000000-0005-0000-0000-0000500A0000}"/>
    <cellStyle name="40% - Accent3 19" xfId="4637" xr:uid="{00000000-0005-0000-0000-0000510A0000}"/>
    <cellStyle name="40% - Accent3 2" xfId="1643" xr:uid="{00000000-0005-0000-0000-0000520A0000}"/>
    <cellStyle name="40% - Accent3 2 2" xfId="4639" xr:uid="{00000000-0005-0000-0000-0000530A0000}"/>
    <cellStyle name="40% - Accent3 2 3" xfId="4640" xr:uid="{00000000-0005-0000-0000-0000540A0000}"/>
    <cellStyle name="40% - Accent3 2 4" xfId="4641" xr:uid="{00000000-0005-0000-0000-0000550A0000}"/>
    <cellStyle name="40% - Accent3 2 5" xfId="4642" xr:uid="{00000000-0005-0000-0000-0000560A0000}"/>
    <cellStyle name="40% - Accent3 2 6" xfId="20277" xr:uid="{00000000-0005-0000-0000-0000570A0000}"/>
    <cellStyle name="40% - Accent3 2 7" xfId="4638" xr:uid="{00000000-0005-0000-0000-0000580A0000}"/>
    <cellStyle name="40% - Accent3 2_tagihan bruto" xfId="4643" xr:uid="{00000000-0005-0000-0000-0000590A0000}"/>
    <cellStyle name="40% - Accent3 20" xfId="4644" xr:uid="{00000000-0005-0000-0000-00005A0A0000}"/>
    <cellStyle name="40% - Accent3 21" xfId="4645" xr:uid="{00000000-0005-0000-0000-00005B0A0000}"/>
    <cellStyle name="40% - Accent3 22" xfId="4646" xr:uid="{00000000-0005-0000-0000-00005C0A0000}"/>
    <cellStyle name="40% - Accent3 23" xfId="4647" xr:uid="{00000000-0005-0000-0000-00005D0A0000}"/>
    <cellStyle name="40% - Accent3 24" xfId="4648" xr:uid="{00000000-0005-0000-0000-00005E0A0000}"/>
    <cellStyle name="40% - Accent3 25" xfId="4649" xr:uid="{00000000-0005-0000-0000-00005F0A0000}"/>
    <cellStyle name="40% - Accent3 26" xfId="4650" xr:uid="{00000000-0005-0000-0000-0000600A0000}"/>
    <cellStyle name="40% - Accent3 27" xfId="4651" xr:uid="{00000000-0005-0000-0000-0000610A0000}"/>
    <cellStyle name="40% - Accent3 28" xfId="4652" xr:uid="{00000000-0005-0000-0000-0000620A0000}"/>
    <cellStyle name="40% - Accent3 29" xfId="4653" xr:uid="{00000000-0005-0000-0000-0000630A0000}"/>
    <cellStyle name="40% - Accent3 3" xfId="1644" xr:uid="{00000000-0005-0000-0000-0000640A0000}"/>
    <cellStyle name="40% - Accent3 3 2" xfId="20278" xr:uid="{00000000-0005-0000-0000-0000650A0000}"/>
    <cellStyle name="40% - Accent3 3 3" xfId="4654" xr:uid="{00000000-0005-0000-0000-0000660A0000}"/>
    <cellStyle name="40% - Accent3 30" xfId="4655" xr:uid="{00000000-0005-0000-0000-0000670A0000}"/>
    <cellStyle name="40% - Accent3 31" xfId="4656" xr:uid="{00000000-0005-0000-0000-0000680A0000}"/>
    <cellStyle name="40% - Accent3 32" xfId="4657" xr:uid="{00000000-0005-0000-0000-0000690A0000}"/>
    <cellStyle name="40% - Accent3 33" xfId="4658" xr:uid="{00000000-0005-0000-0000-00006A0A0000}"/>
    <cellStyle name="40% - Accent3 34" xfId="4659" xr:uid="{00000000-0005-0000-0000-00006B0A0000}"/>
    <cellStyle name="40% - Accent3 35" xfId="4660" xr:uid="{00000000-0005-0000-0000-00006C0A0000}"/>
    <cellStyle name="40% - Accent3 36" xfId="4661" xr:uid="{00000000-0005-0000-0000-00006D0A0000}"/>
    <cellStyle name="40% - Accent3 37" xfId="4662" xr:uid="{00000000-0005-0000-0000-00006E0A0000}"/>
    <cellStyle name="40% - Accent3 38" xfId="4663" xr:uid="{00000000-0005-0000-0000-00006F0A0000}"/>
    <cellStyle name="40% - Accent3 39" xfId="4664" xr:uid="{00000000-0005-0000-0000-0000700A0000}"/>
    <cellStyle name="40% - Accent3 4" xfId="1645" xr:uid="{00000000-0005-0000-0000-0000710A0000}"/>
    <cellStyle name="40% - Accent3 4 2" xfId="20279" xr:uid="{00000000-0005-0000-0000-0000720A0000}"/>
    <cellStyle name="40% - Accent3 4 3" xfId="4665" xr:uid="{00000000-0005-0000-0000-0000730A0000}"/>
    <cellStyle name="40% - Accent3 40" xfId="4666" xr:uid="{00000000-0005-0000-0000-0000740A0000}"/>
    <cellStyle name="40% - Accent3 41" xfId="4667" xr:uid="{00000000-0005-0000-0000-0000750A0000}"/>
    <cellStyle name="40% - Accent3 42" xfId="4668" xr:uid="{00000000-0005-0000-0000-0000760A0000}"/>
    <cellStyle name="40% - Accent3 43" xfId="4669" xr:uid="{00000000-0005-0000-0000-0000770A0000}"/>
    <cellStyle name="40% - Accent3 44" xfId="4670" xr:uid="{00000000-0005-0000-0000-0000780A0000}"/>
    <cellStyle name="40% - Accent3 45" xfId="4671" xr:uid="{00000000-0005-0000-0000-0000790A0000}"/>
    <cellStyle name="40% - Accent3 46" xfId="4672" xr:uid="{00000000-0005-0000-0000-00007A0A0000}"/>
    <cellStyle name="40% - Accent3 47" xfId="4673" xr:uid="{00000000-0005-0000-0000-00007B0A0000}"/>
    <cellStyle name="40% - Accent3 48" xfId="4674" xr:uid="{00000000-0005-0000-0000-00007C0A0000}"/>
    <cellStyle name="40% - Accent3 49" xfId="4675" xr:uid="{00000000-0005-0000-0000-00007D0A0000}"/>
    <cellStyle name="40% - Accent3 5" xfId="4676" xr:uid="{00000000-0005-0000-0000-00007E0A0000}"/>
    <cellStyle name="40% - Accent3 5 2" xfId="20280" xr:uid="{00000000-0005-0000-0000-00007F0A0000}"/>
    <cellStyle name="40% - Accent3 50" xfId="4677" xr:uid="{00000000-0005-0000-0000-0000800A0000}"/>
    <cellStyle name="40% - Accent3 51" xfId="4678" xr:uid="{00000000-0005-0000-0000-0000810A0000}"/>
    <cellStyle name="40% - Accent3 52" xfId="4679" xr:uid="{00000000-0005-0000-0000-0000820A0000}"/>
    <cellStyle name="40% - Accent3 53" xfId="4680" xr:uid="{00000000-0005-0000-0000-0000830A0000}"/>
    <cellStyle name="40% - Accent3 54" xfId="4681" xr:uid="{00000000-0005-0000-0000-0000840A0000}"/>
    <cellStyle name="40% - Accent3 55" xfId="4682" xr:uid="{00000000-0005-0000-0000-0000850A0000}"/>
    <cellStyle name="40% - Accent3 56" xfId="4683" xr:uid="{00000000-0005-0000-0000-0000860A0000}"/>
    <cellStyle name="40% - Accent3 57" xfId="4684" xr:uid="{00000000-0005-0000-0000-0000870A0000}"/>
    <cellStyle name="40% - Accent3 58" xfId="4685" xr:uid="{00000000-0005-0000-0000-0000880A0000}"/>
    <cellStyle name="40% - Accent3 59" xfId="4686" xr:uid="{00000000-0005-0000-0000-0000890A0000}"/>
    <cellStyle name="40% - Accent3 6" xfId="4687" xr:uid="{00000000-0005-0000-0000-00008A0A0000}"/>
    <cellStyle name="40% - Accent3 60" xfId="4688" xr:uid="{00000000-0005-0000-0000-00008B0A0000}"/>
    <cellStyle name="40% - Accent3 61" xfId="4689" xr:uid="{00000000-0005-0000-0000-00008C0A0000}"/>
    <cellStyle name="40% - Accent3 62" xfId="4690" xr:uid="{00000000-0005-0000-0000-00008D0A0000}"/>
    <cellStyle name="40% - Accent3 63" xfId="4691" xr:uid="{00000000-0005-0000-0000-00008E0A0000}"/>
    <cellStyle name="40% - Accent3 64" xfId="4692" xr:uid="{00000000-0005-0000-0000-00008F0A0000}"/>
    <cellStyle name="40% - Accent3 65" xfId="4693" xr:uid="{00000000-0005-0000-0000-0000900A0000}"/>
    <cellStyle name="40% - Accent3 66" xfId="4694" xr:uid="{00000000-0005-0000-0000-0000910A0000}"/>
    <cellStyle name="40% - Accent3 67" xfId="4695" xr:uid="{00000000-0005-0000-0000-0000920A0000}"/>
    <cellStyle name="40% - Accent3 68" xfId="4696" xr:uid="{00000000-0005-0000-0000-0000930A0000}"/>
    <cellStyle name="40% - Accent3 69" xfId="4697" xr:uid="{00000000-0005-0000-0000-0000940A0000}"/>
    <cellStyle name="40% - Accent3 7" xfId="4698" xr:uid="{00000000-0005-0000-0000-0000950A0000}"/>
    <cellStyle name="40% - Accent3 70" xfId="4699" xr:uid="{00000000-0005-0000-0000-0000960A0000}"/>
    <cellStyle name="40% - Accent3 71" xfId="4700" xr:uid="{00000000-0005-0000-0000-0000970A0000}"/>
    <cellStyle name="40% - Accent3 72" xfId="4701" xr:uid="{00000000-0005-0000-0000-0000980A0000}"/>
    <cellStyle name="40% - Accent3 73" xfId="4702" xr:uid="{00000000-0005-0000-0000-0000990A0000}"/>
    <cellStyle name="40% - Accent3 74" xfId="4703" xr:uid="{00000000-0005-0000-0000-00009A0A0000}"/>
    <cellStyle name="40% - Accent3 75" xfId="4704" xr:uid="{00000000-0005-0000-0000-00009B0A0000}"/>
    <cellStyle name="40% - Accent3 76" xfId="4705" xr:uid="{00000000-0005-0000-0000-00009C0A0000}"/>
    <cellStyle name="40% - Accent3 77" xfId="4706" xr:uid="{00000000-0005-0000-0000-00009D0A0000}"/>
    <cellStyle name="40% - Accent3 78" xfId="4707" xr:uid="{00000000-0005-0000-0000-00009E0A0000}"/>
    <cellStyle name="40% - Accent3 79" xfId="4708" xr:uid="{00000000-0005-0000-0000-00009F0A0000}"/>
    <cellStyle name="40% - Accent3 8" xfId="4709" xr:uid="{00000000-0005-0000-0000-0000A00A0000}"/>
    <cellStyle name="40% - Accent3 80" xfId="4710" xr:uid="{00000000-0005-0000-0000-0000A10A0000}"/>
    <cellStyle name="40% - Accent3 81" xfId="4711" xr:uid="{00000000-0005-0000-0000-0000A20A0000}"/>
    <cellStyle name="40% - Accent3 82" xfId="4712" xr:uid="{00000000-0005-0000-0000-0000A30A0000}"/>
    <cellStyle name="40% - Accent3 83" xfId="4713" xr:uid="{00000000-0005-0000-0000-0000A40A0000}"/>
    <cellStyle name="40% - Accent3 84" xfId="4714" xr:uid="{00000000-0005-0000-0000-0000A50A0000}"/>
    <cellStyle name="40% - Accent3 85" xfId="4715" xr:uid="{00000000-0005-0000-0000-0000A60A0000}"/>
    <cellStyle name="40% - Accent3 86" xfId="4716" xr:uid="{00000000-0005-0000-0000-0000A70A0000}"/>
    <cellStyle name="40% - Accent3 87" xfId="4717" xr:uid="{00000000-0005-0000-0000-0000A80A0000}"/>
    <cellStyle name="40% - Accent3 88" xfId="4718" xr:uid="{00000000-0005-0000-0000-0000A90A0000}"/>
    <cellStyle name="40% - Accent3 89" xfId="4719" xr:uid="{00000000-0005-0000-0000-0000AA0A0000}"/>
    <cellStyle name="40% - Accent3 9" xfId="4720" xr:uid="{00000000-0005-0000-0000-0000AB0A0000}"/>
    <cellStyle name="40% - Accent3 90" xfId="4721" xr:uid="{00000000-0005-0000-0000-0000AC0A0000}"/>
    <cellStyle name="40% - Accent3 91" xfId="4722" xr:uid="{00000000-0005-0000-0000-0000AD0A0000}"/>
    <cellStyle name="40% - Accent3 92" xfId="4723" xr:uid="{00000000-0005-0000-0000-0000AE0A0000}"/>
    <cellStyle name="40% - Accent3 93" xfId="4724" xr:uid="{00000000-0005-0000-0000-0000AF0A0000}"/>
    <cellStyle name="40% - Accent3 94" xfId="4725" xr:uid="{00000000-0005-0000-0000-0000B00A0000}"/>
    <cellStyle name="40% - Accent3 95" xfId="4726" xr:uid="{00000000-0005-0000-0000-0000B10A0000}"/>
    <cellStyle name="40% - Accent3 96" xfId="4727" xr:uid="{00000000-0005-0000-0000-0000B20A0000}"/>
    <cellStyle name="40% - Accent3 97" xfId="4728" xr:uid="{00000000-0005-0000-0000-0000B30A0000}"/>
    <cellStyle name="40% - Accent3 98" xfId="4729" xr:uid="{00000000-0005-0000-0000-0000B40A0000}"/>
    <cellStyle name="40% - Accent3 99" xfId="4730" xr:uid="{00000000-0005-0000-0000-0000B50A0000}"/>
    <cellStyle name="40% - Accent4 10" xfId="4731" xr:uid="{00000000-0005-0000-0000-0000B60A0000}"/>
    <cellStyle name="40% - Accent4 100" xfId="4732" xr:uid="{00000000-0005-0000-0000-0000B70A0000}"/>
    <cellStyle name="40% - Accent4 101" xfId="4733" xr:uid="{00000000-0005-0000-0000-0000B80A0000}"/>
    <cellStyle name="40% - Accent4 102" xfId="4734" xr:uid="{00000000-0005-0000-0000-0000B90A0000}"/>
    <cellStyle name="40% - Accent4 103" xfId="4735" xr:uid="{00000000-0005-0000-0000-0000BA0A0000}"/>
    <cellStyle name="40% - Accent4 104" xfId="4736" xr:uid="{00000000-0005-0000-0000-0000BB0A0000}"/>
    <cellStyle name="40% - Accent4 105" xfId="4737" xr:uid="{00000000-0005-0000-0000-0000BC0A0000}"/>
    <cellStyle name="40% - Accent4 106" xfId="4738" xr:uid="{00000000-0005-0000-0000-0000BD0A0000}"/>
    <cellStyle name="40% - Accent4 107" xfId="4739" xr:uid="{00000000-0005-0000-0000-0000BE0A0000}"/>
    <cellStyle name="40% - Accent4 108" xfId="4740" xr:uid="{00000000-0005-0000-0000-0000BF0A0000}"/>
    <cellStyle name="40% - Accent4 109" xfId="4741" xr:uid="{00000000-0005-0000-0000-0000C00A0000}"/>
    <cellStyle name="40% - Accent4 11" xfId="4742" xr:uid="{00000000-0005-0000-0000-0000C10A0000}"/>
    <cellStyle name="40% - Accent4 110" xfId="4743" xr:uid="{00000000-0005-0000-0000-0000C20A0000}"/>
    <cellStyle name="40% - Accent4 111" xfId="4744" xr:uid="{00000000-0005-0000-0000-0000C30A0000}"/>
    <cellStyle name="40% - Accent4 112" xfId="4745" xr:uid="{00000000-0005-0000-0000-0000C40A0000}"/>
    <cellStyle name="40% - Accent4 113" xfId="4746" xr:uid="{00000000-0005-0000-0000-0000C50A0000}"/>
    <cellStyle name="40% - Accent4 114" xfId="4747" xr:uid="{00000000-0005-0000-0000-0000C60A0000}"/>
    <cellStyle name="40% - Accent4 115" xfId="4748" xr:uid="{00000000-0005-0000-0000-0000C70A0000}"/>
    <cellStyle name="40% - Accent4 116" xfId="4749" xr:uid="{00000000-0005-0000-0000-0000C80A0000}"/>
    <cellStyle name="40% - Accent4 117" xfId="4750" xr:uid="{00000000-0005-0000-0000-0000C90A0000}"/>
    <cellStyle name="40% - Accent4 118" xfId="4751" xr:uid="{00000000-0005-0000-0000-0000CA0A0000}"/>
    <cellStyle name="40% - Accent4 119" xfId="4752" xr:uid="{00000000-0005-0000-0000-0000CB0A0000}"/>
    <cellStyle name="40% - Accent4 12" xfId="4753" xr:uid="{00000000-0005-0000-0000-0000CC0A0000}"/>
    <cellStyle name="40% - Accent4 120" xfId="4754" xr:uid="{00000000-0005-0000-0000-0000CD0A0000}"/>
    <cellStyle name="40% - Accent4 121" xfId="4755" xr:uid="{00000000-0005-0000-0000-0000CE0A0000}"/>
    <cellStyle name="40% - Accent4 122" xfId="4756" xr:uid="{00000000-0005-0000-0000-0000CF0A0000}"/>
    <cellStyle name="40% - Accent4 123" xfId="4757" xr:uid="{00000000-0005-0000-0000-0000D00A0000}"/>
    <cellStyle name="40% - Accent4 124" xfId="4758" xr:uid="{00000000-0005-0000-0000-0000D10A0000}"/>
    <cellStyle name="40% - Accent4 125" xfId="4759" xr:uid="{00000000-0005-0000-0000-0000D20A0000}"/>
    <cellStyle name="40% - Accent4 126" xfId="4760" xr:uid="{00000000-0005-0000-0000-0000D30A0000}"/>
    <cellStyle name="40% - Accent4 127" xfId="4761" xr:uid="{00000000-0005-0000-0000-0000D40A0000}"/>
    <cellStyle name="40% - Accent4 128" xfId="4762" xr:uid="{00000000-0005-0000-0000-0000D50A0000}"/>
    <cellStyle name="40% - Accent4 129" xfId="4763" xr:uid="{00000000-0005-0000-0000-0000D60A0000}"/>
    <cellStyle name="40% - Accent4 13" xfId="4764" xr:uid="{00000000-0005-0000-0000-0000D70A0000}"/>
    <cellStyle name="40% - Accent4 130" xfId="4765" xr:uid="{00000000-0005-0000-0000-0000D80A0000}"/>
    <cellStyle name="40% - Accent4 131" xfId="4766" xr:uid="{00000000-0005-0000-0000-0000D90A0000}"/>
    <cellStyle name="40% - Accent4 132" xfId="4767" xr:uid="{00000000-0005-0000-0000-0000DA0A0000}"/>
    <cellStyle name="40% - Accent4 133" xfId="4768" xr:uid="{00000000-0005-0000-0000-0000DB0A0000}"/>
    <cellStyle name="40% - Accent4 134" xfId="4769" xr:uid="{00000000-0005-0000-0000-0000DC0A0000}"/>
    <cellStyle name="40% - Accent4 135" xfId="4770" xr:uid="{00000000-0005-0000-0000-0000DD0A0000}"/>
    <cellStyle name="40% - Accent4 136" xfId="4771" xr:uid="{00000000-0005-0000-0000-0000DE0A0000}"/>
    <cellStyle name="40% - Accent4 137" xfId="4772" xr:uid="{00000000-0005-0000-0000-0000DF0A0000}"/>
    <cellStyle name="40% - Accent4 138" xfId="4773" xr:uid="{00000000-0005-0000-0000-0000E00A0000}"/>
    <cellStyle name="40% - Accent4 139" xfId="4774" xr:uid="{00000000-0005-0000-0000-0000E10A0000}"/>
    <cellStyle name="40% - Accent4 14" xfId="4775" xr:uid="{00000000-0005-0000-0000-0000E20A0000}"/>
    <cellStyle name="40% - Accent4 140" xfId="4776" xr:uid="{00000000-0005-0000-0000-0000E30A0000}"/>
    <cellStyle name="40% - Accent4 141" xfId="4777" xr:uid="{00000000-0005-0000-0000-0000E40A0000}"/>
    <cellStyle name="40% - Accent4 142" xfId="4778" xr:uid="{00000000-0005-0000-0000-0000E50A0000}"/>
    <cellStyle name="40% - Accent4 143" xfId="4779" xr:uid="{00000000-0005-0000-0000-0000E60A0000}"/>
    <cellStyle name="40% - Accent4 144" xfId="4780" xr:uid="{00000000-0005-0000-0000-0000E70A0000}"/>
    <cellStyle name="40% - Accent4 145" xfId="4781" xr:uid="{00000000-0005-0000-0000-0000E80A0000}"/>
    <cellStyle name="40% - Accent4 146" xfId="4782" xr:uid="{00000000-0005-0000-0000-0000E90A0000}"/>
    <cellStyle name="40% - Accent4 147" xfId="4783" xr:uid="{00000000-0005-0000-0000-0000EA0A0000}"/>
    <cellStyle name="40% - Accent4 148" xfId="4784" xr:uid="{00000000-0005-0000-0000-0000EB0A0000}"/>
    <cellStyle name="40% - Accent4 149" xfId="4785" xr:uid="{00000000-0005-0000-0000-0000EC0A0000}"/>
    <cellStyle name="40% - Accent4 15" xfId="4786" xr:uid="{00000000-0005-0000-0000-0000ED0A0000}"/>
    <cellStyle name="40% - Accent4 150" xfId="4787" xr:uid="{00000000-0005-0000-0000-0000EE0A0000}"/>
    <cellStyle name="40% - Accent4 151" xfId="4788" xr:uid="{00000000-0005-0000-0000-0000EF0A0000}"/>
    <cellStyle name="40% - Accent4 152" xfId="4789" xr:uid="{00000000-0005-0000-0000-0000F00A0000}"/>
    <cellStyle name="40% - Accent4 153" xfId="4790" xr:uid="{00000000-0005-0000-0000-0000F10A0000}"/>
    <cellStyle name="40% - Accent4 154" xfId="4791" xr:uid="{00000000-0005-0000-0000-0000F20A0000}"/>
    <cellStyle name="40% - Accent4 155" xfId="4792" xr:uid="{00000000-0005-0000-0000-0000F30A0000}"/>
    <cellStyle name="40% - Accent4 156" xfId="4793" xr:uid="{00000000-0005-0000-0000-0000F40A0000}"/>
    <cellStyle name="40% - Accent4 157" xfId="4794" xr:uid="{00000000-0005-0000-0000-0000F50A0000}"/>
    <cellStyle name="40% - Accent4 158" xfId="4795" xr:uid="{00000000-0005-0000-0000-0000F60A0000}"/>
    <cellStyle name="40% - Accent4 159" xfId="4796" xr:uid="{00000000-0005-0000-0000-0000F70A0000}"/>
    <cellStyle name="40% - Accent4 16" xfId="4797" xr:uid="{00000000-0005-0000-0000-0000F80A0000}"/>
    <cellStyle name="40% - Accent4 160" xfId="4798" xr:uid="{00000000-0005-0000-0000-0000F90A0000}"/>
    <cellStyle name="40% - Accent4 161" xfId="4799" xr:uid="{00000000-0005-0000-0000-0000FA0A0000}"/>
    <cellStyle name="40% - Accent4 162" xfId="4800" xr:uid="{00000000-0005-0000-0000-0000FB0A0000}"/>
    <cellStyle name="40% - Accent4 163" xfId="4801" xr:uid="{00000000-0005-0000-0000-0000FC0A0000}"/>
    <cellStyle name="40% - Accent4 164" xfId="4802" xr:uid="{00000000-0005-0000-0000-0000FD0A0000}"/>
    <cellStyle name="40% - Accent4 165" xfId="4803" xr:uid="{00000000-0005-0000-0000-0000FE0A0000}"/>
    <cellStyle name="40% - Accent4 166" xfId="4804" xr:uid="{00000000-0005-0000-0000-0000FF0A0000}"/>
    <cellStyle name="40% - Accent4 167" xfId="4805" xr:uid="{00000000-0005-0000-0000-0000000B0000}"/>
    <cellStyle name="40% - Accent4 168" xfId="4806" xr:uid="{00000000-0005-0000-0000-0000010B0000}"/>
    <cellStyle name="40% - Accent4 169" xfId="4807" xr:uid="{00000000-0005-0000-0000-0000020B0000}"/>
    <cellStyle name="40% - Accent4 17" xfId="4808" xr:uid="{00000000-0005-0000-0000-0000030B0000}"/>
    <cellStyle name="40% - Accent4 170" xfId="4809" xr:uid="{00000000-0005-0000-0000-0000040B0000}"/>
    <cellStyle name="40% - Accent4 171" xfId="4810" xr:uid="{00000000-0005-0000-0000-0000050B0000}"/>
    <cellStyle name="40% - Accent4 172" xfId="4811" xr:uid="{00000000-0005-0000-0000-0000060B0000}"/>
    <cellStyle name="40% - Accent4 173" xfId="4812" xr:uid="{00000000-0005-0000-0000-0000070B0000}"/>
    <cellStyle name="40% - Accent4 174" xfId="4813" xr:uid="{00000000-0005-0000-0000-0000080B0000}"/>
    <cellStyle name="40% - Accent4 175" xfId="4814" xr:uid="{00000000-0005-0000-0000-0000090B0000}"/>
    <cellStyle name="40% - Accent4 176" xfId="4815" xr:uid="{00000000-0005-0000-0000-00000A0B0000}"/>
    <cellStyle name="40% - Accent4 177" xfId="4816" xr:uid="{00000000-0005-0000-0000-00000B0B0000}"/>
    <cellStyle name="40% - Accent4 178" xfId="4817" xr:uid="{00000000-0005-0000-0000-00000C0B0000}"/>
    <cellStyle name="40% - Accent4 179" xfId="4818" xr:uid="{00000000-0005-0000-0000-00000D0B0000}"/>
    <cellStyle name="40% - Accent4 18" xfId="4819" xr:uid="{00000000-0005-0000-0000-00000E0B0000}"/>
    <cellStyle name="40% - Accent4 180" xfId="4820" xr:uid="{00000000-0005-0000-0000-00000F0B0000}"/>
    <cellStyle name="40% - Accent4 181" xfId="4821" xr:uid="{00000000-0005-0000-0000-0000100B0000}"/>
    <cellStyle name="40% - Accent4 182" xfId="4822" xr:uid="{00000000-0005-0000-0000-0000110B0000}"/>
    <cellStyle name="40% - Accent4 183" xfId="4823" xr:uid="{00000000-0005-0000-0000-0000120B0000}"/>
    <cellStyle name="40% - Accent4 184" xfId="4824" xr:uid="{00000000-0005-0000-0000-0000130B0000}"/>
    <cellStyle name="40% - Accent4 185" xfId="4825" xr:uid="{00000000-0005-0000-0000-0000140B0000}"/>
    <cellStyle name="40% - Accent4 186" xfId="4826" xr:uid="{00000000-0005-0000-0000-0000150B0000}"/>
    <cellStyle name="40% - Accent4 187" xfId="4827" xr:uid="{00000000-0005-0000-0000-0000160B0000}"/>
    <cellStyle name="40% - Accent4 188" xfId="20281" xr:uid="{00000000-0005-0000-0000-0000170B0000}"/>
    <cellStyle name="40% - Accent4 19" xfId="4828" xr:uid="{00000000-0005-0000-0000-0000180B0000}"/>
    <cellStyle name="40% - Accent4 2" xfId="700" xr:uid="{00000000-0005-0000-0000-0000190B0000}"/>
    <cellStyle name="40% - Accent4 2 2" xfId="1063" xr:uid="{00000000-0005-0000-0000-00001A0B0000}"/>
    <cellStyle name="40% - Accent4 2 2 2" xfId="4830" xr:uid="{00000000-0005-0000-0000-00001B0B0000}"/>
    <cellStyle name="40% - Accent4 2 3" xfId="4831" xr:uid="{00000000-0005-0000-0000-00001C0B0000}"/>
    <cellStyle name="40% - Accent4 2 4" xfId="4832" xr:uid="{00000000-0005-0000-0000-00001D0B0000}"/>
    <cellStyle name="40% - Accent4 2 5" xfId="4833" xr:uid="{00000000-0005-0000-0000-00001E0B0000}"/>
    <cellStyle name="40% - Accent4 2 6" xfId="20282" xr:uid="{00000000-0005-0000-0000-00001F0B0000}"/>
    <cellStyle name="40% - Accent4 2 7" xfId="4829" xr:uid="{00000000-0005-0000-0000-0000200B0000}"/>
    <cellStyle name="40% - Accent4 2 8" xfId="1646" xr:uid="{00000000-0005-0000-0000-0000210B0000}"/>
    <cellStyle name="40% - Accent4 2 9" xfId="906" xr:uid="{00000000-0005-0000-0000-0000220B0000}"/>
    <cellStyle name="40% - Accent4 2_tagihan bruto" xfId="4834" xr:uid="{00000000-0005-0000-0000-0000230B0000}"/>
    <cellStyle name="40% - Accent4 20" xfId="4835" xr:uid="{00000000-0005-0000-0000-0000240B0000}"/>
    <cellStyle name="40% - Accent4 21" xfId="4836" xr:uid="{00000000-0005-0000-0000-0000250B0000}"/>
    <cellStyle name="40% - Accent4 22" xfId="4837" xr:uid="{00000000-0005-0000-0000-0000260B0000}"/>
    <cellStyle name="40% - Accent4 23" xfId="4838" xr:uid="{00000000-0005-0000-0000-0000270B0000}"/>
    <cellStyle name="40% - Accent4 24" xfId="4839" xr:uid="{00000000-0005-0000-0000-0000280B0000}"/>
    <cellStyle name="40% - Accent4 25" xfId="4840" xr:uid="{00000000-0005-0000-0000-0000290B0000}"/>
    <cellStyle name="40% - Accent4 26" xfId="4841" xr:uid="{00000000-0005-0000-0000-00002A0B0000}"/>
    <cellStyle name="40% - Accent4 27" xfId="4842" xr:uid="{00000000-0005-0000-0000-00002B0B0000}"/>
    <cellStyle name="40% - Accent4 28" xfId="4843" xr:uid="{00000000-0005-0000-0000-00002C0B0000}"/>
    <cellStyle name="40% - Accent4 29" xfId="4844" xr:uid="{00000000-0005-0000-0000-00002D0B0000}"/>
    <cellStyle name="40% - Accent4 3" xfId="1647" xr:uid="{00000000-0005-0000-0000-00002E0B0000}"/>
    <cellStyle name="40% - Accent4 3 2" xfId="20283" xr:uid="{00000000-0005-0000-0000-00002F0B0000}"/>
    <cellStyle name="40% - Accent4 3 3" xfId="4845" xr:uid="{00000000-0005-0000-0000-0000300B0000}"/>
    <cellStyle name="40% - Accent4 30" xfId="4846" xr:uid="{00000000-0005-0000-0000-0000310B0000}"/>
    <cellStyle name="40% - Accent4 31" xfId="4847" xr:uid="{00000000-0005-0000-0000-0000320B0000}"/>
    <cellStyle name="40% - Accent4 32" xfId="4848" xr:uid="{00000000-0005-0000-0000-0000330B0000}"/>
    <cellStyle name="40% - Accent4 33" xfId="4849" xr:uid="{00000000-0005-0000-0000-0000340B0000}"/>
    <cellStyle name="40% - Accent4 34" xfId="4850" xr:uid="{00000000-0005-0000-0000-0000350B0000}"/>
    <cellStyle name="40% - Accent4 35" xfId="4851" xr:uid="{00000000-0005-0000-0000-0000360B0000}"/>
    <cellStyle name="40% - Accent4 36" xfId="4852" xr:uid="{00000000-0005-0000-0000-0000370B0000}"/>
    <cellStyle name="40% - Accent4 37" xfId="4853" xr:uid="{00000000-0005-0000-0000-0000380B0000}"/>
    <cellStyle name="40% - Accent4 38" xfId="4854" xr:uid="{00000000-0005-0000-0000-0000390B0000}"/>
    <cellStyle name="40% - Accent4 39" xfId="4855" xr:uid="{00000000-0005-0000-0000-00003A0B0000}"/>
    <cellStyle name="40% - Accent4 4" xfId="1648" xr:uid="{00000000-0005-0000-0000-00003B0B0000}"/>
    <cellStyle name="40% - Accent4 4 2" xfId="20284" xr:uid="{00000000-0005-0000-0000-00003C0B0000}"/>
    <cellStyle name="40% - Accent4 4 3" xfId="4856" xr:uid="{00000000-0005-0000-0000-00003D0B0000}"/>
    <cellStyle name="40% - Accent4 40" xfId="4857" xr:uid="{00000000-0005-0000-0000-00003E0B0000}"/>
    <cellStyle name="40% - Accent4 41" xfId="4858" xr:uid="{00000000-0005-0000-0000-00003F0B0000}"/>
    <cellStyle name="40% - Accent4 42" xfId="4859" xr:uid="{00000000-0005-0000-0000-0000400B0000}"/>
    <cellStyle name="40% - Accent4 43" xfId="4860" xr:uid="{00000000-0005-0000-0000-0000410B0000}"/>
    <cellStyle name="40% - Accent4 44" xfId="4861" xr:uid="{00000000-0005-0000-0000-0000420B0000}"/>
    <cellStyle name="40% - Accent4 45" xfId="4862" xr:uid="{00000000-0005-0000-0000-0000430B0000}"/>
    <cellStyle name="40% - Accent4 46" xfId="4863" xr:uid="{00000000-0005-0000-0000-0000440B0000}"/>
    <cellStyle name="40% - Accent4 47" xfId="4864" xr:uid="{00000000-0005-0000-0000-0000450B0000}"/>
    <cellStyle name="40% - Accent4 48" xfId="4865" xr:uid="{00000000-0005-0000-0000-0000460B0000}"/>
    <cellStyle name="40% - Accent4 49" xfId="4866" xr:uid="{00000000-0005-0000-0000-0000470B0000}"/>
    <cellStyle name="40% - Accent4 5" xfId="4867" xr:uid="{00000000-0005-0000-0000-0000480B0000}"/>
    <cellStyle name="40% - Accent4 5 2" xfId="20285" xr:uid="{00000000-0005-0000-0000-0000490B0000}"/>
    <cellStyle name="40% - Accent4 50" xfId="4868" xr:uid="{00000000-0005-0000-0000-00004A0B0000}"/>
    <cellStyle name="40% - Accent4 51" xfId="4869" xr:uid="{00000000-0005-0000-0000-00004B0B0000}"/>
    <cellStyle name="40% - Accent4 52" xfId="4870" xr:uid="{00000000-0005-0000-0000-00004C0B0000}"/>
    <cellStyle name="40% - Accent4 53" xfId="4871" xr:uid="{00000000-0005-0000-0000-00004D0B0000}"/>
    <cellStyle name="40% - Accent4 54" xfId="4872" xr:uid="{00000000-0005-0000-0000-00004E0B0000}"/>
    <cellStyle name="40% - Accent4 55" xfId="4873" xr:uid="{00000000-0005-0000-0000-00004F0B0000}"/>
    <cellStyle name="40% - Accent4 56" xfId="4874" xr:uid="{00000000-0005-0000-0000-0000500B0000}"/>
    <cellStyle name="40% - Accent4 57" xfId="4875" xr:uid="{00000000-0005-0000-0000-0000510B0000}"/>
    <cellStyle name="40% - Accent4 58" xfId="4876" xr:uid="{00000000-0005-0000-0000-0000520B0000}"/>
    <cellStyle name="40% - Accent4 59" xfId="4877" xr:uid="{00000000-0005-0000-0000-0000530B0000}"/>
    <cellStyle name="40% - Accent4 6" xfId="4878" xr:uid="{00000000-0005-0000-0000-0000540B0000}"/>
    <cellStyle name="40% - Accent4 60" xfId="4879" xr:uid="{00000000-0005-0000-0000-0000550B0000}"/>
    <cellStyle name="40% - Accent4 61" xfId="4880" xr:uid="{00000000-0005-0000-0000-0000560B0000}"/>
    <cellStyle name="40% - Accent4 62" xfId="4881" xr:uid="{00000000-0005-0000-0000-0000570B0000}"/>
    <cellStyle name="40% - Accent4 63" xfId="4882" xr:uid="{00000000-0005-0000-0000-0000580B0000}"/>
    <cellStyle name="40% - Accent4 64" xfId="4883" xr:uid="{00000000-0005-0000-0000-0000590B0000}"/>
    <cellStyle name="40% - Accent4 65" xfId="4884" xr:uid="{00000000-0005-0000-0000-00005A0B0000}"/>
    <cellStyle name="40% - Accent4 66" xfId="4885" xr:uid="{00000000-0005-0000-0000-00005B0B0000}"/>
    <cellStyle name="40% - Accent4 67" xfId="4886" xr:uid="{00000000-0005-0000-0000-00005C0B0000}"/>
    <cellStyle name="40% - Accent4 68" xfId="4887" xr:uid="{00000000-0005-0000-0000-00005D0B0000}"/>
    <cellStyle name="40% - Accent4 69" xfId="4888" xr:uid="{00000000-0005-0000-0000-00005E0B0000}"/>
    <cellStyle name="40% - Accent4 7" xfId="4889" xr:uid="{00000000-0005-0000-0000-00005F0B0000}"/>
    <cellStyle name="40% - Accent4 70" xfId="4890" xr:uid="{00000000-0005-0000-0000-0000600B0000}"/>
    <cellStyle name="40% - Accent4 71" xfId="4891" xr:uid="{00000000-0005-0000-0000-0000610B0000}"/>
    <cellStyle name="40% - Accent4 72" xfId="4892" xr:uid="{00000000-0005-0000-0000-0000620B0000}"/>
    <cellStyle name="40% - Accent4 73" xfId="4893" xr:uid="{00000000-0005-0000-0000-0000630B0000}"/>
    <cellStyle name="40% - Accent4 74" xfId="4894" xr:uid="{00000000-0005-0000-0000-0000640B0000}"/>
    <cellStyle name="40% - Accent4 75" xfId="4895" xr:uid="{00000000-0005-0000-0000-0000650B0000}"/>
    <cellStyle name="40% - Accent4 76" xfId="4896" xr:uid="{00000000-0005-0000-0000-0000660B0000}"/>
    <cellStyle name="40% - Accent4 77" xfId="4897" xr:uid="{00000000-0005-0000-0000-0000670B0000}"/>
    <cellStyle name="40% - Accent4 78" xfId="4898" xr:uid="{00000000-0005-0000-0000-0000680B0000}"/>
    <cellStyle name="40% - Accent4 79" xfId="4899" xr:uid="{00000000-0005-0000-0000-0000690B0000}"/>
    <cellStyle name="40% - Accent4 8" xfId="4900" xr:uid="{00000000-0005-0000-0000-00006A0B0000}"/>
    <cellStyle name="40% - Accent4 80" xfId="4901" xr:uid="{00000000-0005-0000-0000-00006B0B0000}"/>
    <cellStyle name="40% - Accent4 81" xfId="4902" xr:uid="{00000000-0005-0000-0000-00006C0B0000}"/>
    <cellStyle name="40% - Accent4 82" xfId="4903" xr:uid="{00000000-0005-0000-0000-00006D0B0000}"/>
    <cellStyle name="40% - Accent4 83" xfId="4904" xr:uid="{00000000-0005-0000-0000-00006E0B0000}"/>
    <cellStyle name="40% - Accent4 84" xfId="4905" xr:uid="{00000000-0005-0000-0000-00006F0B0000}"/>
    <cellStyle name="40% - Accent4 85" xfId="4906" xr:uid="{00000000-0005-0000-0000-0000700B0000}"/>
    <cellStyle name="40% - Accent4 86" xfId="4907" xr:uid="{00000000-0005-0000-0000-0000710B0000}"/>
    <cellStyle name="40% - Accent4 87" xfId="4908" xr:uid="{00000000-0005-0000-0000-0000720B0000}"/>
    <cellStyle name="40% - Accent4 88" xfId="4909" xr:uid="{00000000-0005-0000-0000-0000730B0000}"/>
    <cellStyle name="40% - Accent4 89" xfId="4910" xr:uid="{00000000-0005-0000-0000-0000740B0000}"/>
    <cellStyle name="40% - Accent4 9" xfId="4911" xr:uid="{00000000-0005-0000-0000-0000750B0000}"/>
    <cellStyle name="40% - Accent4 90" xfId="4912" xr:uid="{00000000-0005-0000-0000-0000760B0000}"/>
    <cellStyle name="40% - Accent4 91" xfId="4913" xr:uid="{00000000-0005-0000-0000-0000770B0000}"/>
    <cellStyle name="40% - Accent4 92" xfId="4914" xr:uid="{00000000-0005-0000-0000-0000780B0000}"/>
    <cellStyle name="40% - Accent4 93" xfId="4915" xr:uid="{00000000-0005-0000-0000-0000790B0000}"/>
    <cellStyle name="40% - Accent4 94" xfId="4916" xr:uid="{00000000-0005-0000-0000-00007A0B0000}"/>
    <cellStyle name="40% - Accent4 95" xfId="4917" xr:uid="{00000000-0005-0000-0000-00007B0B0000}"/>
    <cellStyle name="40% - Accent4 96" xfId="4918" xr:uid="{00000000-0005-0000-0000-00007C0B0000}"/>
    <cellStyle name="40% - Accent4 97" xfId="4919" xr:uid="{00000000-0005-0000-0000-00007D0B0000}"/>
    <cellStyle name="40% - Accent4 98" xfId="4920" xr:uid="{00000000-0005-0000-0000-00007E0B0000}"/>
    <cellStyle name="40% - Accent4 99" xfId="4921" xr:uid="{00000000-0005-0000-0000-00007F0B0000}"/>
    <cellStyle name="40% - Accent5 10" xfId="4922" xr:uid="{00000000-0005-0000-0000-0000800B0000}"/>
    <cellStyle name="40% - Accent5 100" xfId="4923" xr:uid="{00000000-0005-0000-0000-0000810B0000}"/>
    <cellStyle name="40% - Accent5 101" xfId="4924" xr:uid="{00000000-0005-0000-0000-0000820B0000}"/>
    <cellStyle name="40% - Accent5 102" xfId="4925" xr:uid="{00000000-0005-0000-0000-0000830B0000}"/>
    <cellStyle name="40% - Accent5 103" xfId="4926" xr:uid="{00000000-0005-0000-0000-0000840B0000}"/>
    <cellStyle name="40% - Accent5 104" xfId="4927" xr:uid="{00000000-0005-0000-0000-0000850B0000}"/>
    <cellStyle name="40% - Accent5 105" xfId="4928" xr:uid="{00000000-0005-0000-0000-0000860B0000}"/>
    <cellStyle name="40% - Accent5 106" xfId="4929" xr:uid="{00000000-0005-0000-0000-0000870B0000}"/>
    <cellStyle name="40% - Accent5 107" xfId="4930" xr:uid="{00000000-0005-0000-0000-0000880B0000}"/>
    <cellStyle name="40% - Accent5 108" xfId="4931" xr:uid="{00000000-0005-0000-0000-0000890B0000}"/>
    <cellStyle name="40% - Accent5 109" xfId="4932" xr:uid="{00000000-0005-0000-0000-00008A0B0000}"/>
    <cellStyle name="40% - Accent5 11" xfId="4933" xr:uid="{00000000-0005-0000-0000-00008B0B0000}"/>
    <cellStyle name="40% - Accent5 110" xfId="4934" xr:uid="{00000000-0005-0000-0000-00008C0B0000}"/>
    <cellStyle name="40% - Accent5 111" xfId="4935" xr:uid="{00000000-0005-0000-0000-00008D0B0000}"/>
    <cellStyle name="40% - Accent5 112" xfId="4936" xr:uid="{00000000-0005-0000-0000-00008E0B0000}"/>
    <cellStyle name="40% - Accent5 113" xfId="4937" xr:uid="{00000000-0005-0000-0000-00008F0B0000}"/>
    <cellStyle name="40% - Accent5 114" xfId="4938" xr:uid="{00000000-0005-0000-0000-0000900B0000}"/>
    <cellStyle name="40% - Accent5 115" xfId="4939" xr:uid="{00000000-0005-0000-0000-0000910B0000}"/>
    <cellStyle name="40% - Accent5 116" xfId="4940" xr:uid="{00000000-0005-0000-0000-0000920B0000}"/>
    <cellStyle name="40% - Accent5 117" xfId="4941" xr:uid="{00000000-0005-0000-0000-0000930B0000}"/>
    <cellStyle name="40% - Accent5 118" xfId="4942" xr:uid="{00000000-0005-0000-0000-0000940B0000}"/>
    <cellStyle name="40% - Accent5 119" xfId="4943" xr:uid="{00000000-0005-0000-0000-0000950B0000}"/>
    <cellStyle name="40% - Accent5 12" xfId="4944" xr:uid="{00000000-0005-0000-0000-0000960B0000}"/>
    <cellStyle name="40% - Accent5 120" xfId="4945" xr:uid="{00000000-0005-0000-0000-0000970B0000}"/>
    <cellStyle name="40% - Accent5 121" xfId="4946" xr:uid="{00000000-0005-0000-0000-0000980B0000}"/>
    <cellStyle name="40% - Accent5 122" xfId="4947" xr:uid="{00000000-0005-0000-0000-0000990B0000}"/>
    <cellStyle name="40% - Accent5 123" xfId="4948" xr:uid="{00000000-0005-0000-0000-00009A0B0000}"/>
    <cellStyle name="40% - Accent5 124" xfId="4949" xr:uid="{00000000-0005-0000-0000-00009B0B0000}"/>
    <cellStyle name="40% - Accent5 125" xfId="4950" xr:uid="{00000000-0005-0000-0000-00009C0B0000}"/>
    <cellStyle name="40% - Accent5 126" xfId="4951" xr:uid="{00000000-0005-0000-0000-00009D0B0000}"/>
    <cellStyle name="40% - Accent5 127" xfId="4952" xr:uid="{00000000-0005-0000-0000-00009E0B0000}"/>
    <cellStyle name="40% - Accent5 128" xfId="4953" xr:uid="{00000000-0005-0000-0000-00009F0B0000}"/>
    <cellStyle name="40% - Accent5 129" xfId="4954" xr:uid="{00000000-0005-0000-0000-0000A00B0000}"/>
    <cellStyle name="40% - Accent5 13" xfId="4955" xr:uid="{00000000-0005-0000-0000-0000A10B0000}"/>
    <cellStyle name="40% - Accent5 130" xfId="4956" xr:uid="{00000000-0005-0000-0000-0000A20B0000}"/>
    <cellStyle name="40% - Accent5 131" xfId="4957" xr:uid="{00000000-0005-0000-0000-0000A30B0000}"/>
    <cellStyle name="40% - Accent5 132" xfId="4958" xr:uid="{00000000-0005-0000-0000-0000A40B0000}"/>
    <cellStyle name="40% - Accent5 133" xfId="4959" xr:uid="{00000000-0005-0000-0000-0000A50B0000}"/>
    <cellStyle name="40% - Accent5 134" xfId="4960" xr:uid="{00000000-0005-0000-0000-0000A60B0000}"/>
    <cellStyle name="40% - Accent5 135" xfId="4961" xr:uid="{00000000-0005-0000-0000-0000A70B0000}"/>
    <cellStyle name="40% - Accent5 136" xfId="4962" xr:uid="{00000000-0005-0000-0000-0000A80B0000}"/>
    <cellStyle name="40% - Accent5 137" xfId="4963" xr:uid="{00000000-0005-0000-0000-0000A90B0000}"/>
    <cellStyle name="40% - Accent5 138" xfId="4964" xr:uid="{00000000-0005-0000-0000-0000AA0B0000}"/>
    <cellStyle name="40% - Accent5 139" xfId="4965" xr:uid="{00000000-0005-0000-0000-0000AB0B0000}"/>
    <cellStyle name="40% - Accent5 14" xfId="4966" xr:uid="{00000000-0005-0000-0000-0000AC0B0000}"/>
    <cellStyle name="40% - Accent5 140" xfId="4967" xr:uid="{00000000-0005-0000-0000-0000AD0B0000}"/>
    <cellStyle name="40% - Accent5 141" xfId="4968" xr:uid="{00000000-0005-0000-0000-0000AE0B0000}"/>
    <cellStyle name="40% - Accent5 142" xfId="4969" xr:uid="{00000000-0005-0000-0000-0000AF0B0000}"/>
    <cellStyle name="40% - Accent5 143" xfId="4970" xr:uid="{00000000-0005-0000-0000-0000B00B0000}"/>
    <cellStyle name="40% - Accent5 144" xfId="4971" xr:uid="{00000000-0005-0000-0000-0000B10B0000}"/>
    <cellStyle name="40% - Accent5 145" xfId="4972" xr:uid="{00000000-0005-0000-0000-0000B20B0000}"/>
    <cellStyle name="40% - Accent5 146" xfId="4973" xr:uid="{00000000-0005-0000-0000-0000B30B0000}"/>
    <cellStyle name="40% - Accent5 147" xfId="4974" xr:uid="{00000000-0005-0000-0000-0000B40B0000}"/>
    <cellStyle name="40% - Accent5 148" xfId="4975" xr:uid="{00000000-0005-0000-0000-0000B50B0000}"/>
    <cellStyle name="40% - Accent5 149" xfId="4976" xr:uid="{00000000-0005-0000-0000-0000B60B0000}"/>
    <cellStyle name="40% - Accent5 15" xfId="4977" xr:uid="{00000000-0005-0000-0000-0000B70B0000}"/>
    <cellStyle name="40% - Accent5 150" xfId="4978" xr:uid="{00000000-0005-0000-0000-0000B80B0000}"/>
    <cellStyle name="40% - Accent5 151" xfId="4979" xr:uid="{00000000-0005-0000-0000-0000B90B0000}"/>
    <cellStyle name="40% - Accent5 152" xfId="4980" xr:uid="{00000000-0005-0000-0000-0000BA0B0000}"/>
    <cellStyle name="40% - Accent5 153" xfId="4981" xr:uid="{00000000-0005-0000-0000-0000BB0B0000}"/>
    <cellStyle name="40% - Accent5 154" xfId="4982" xr:uid="{00000000-0005-0000-0000-0000BC0B0000}"/>
    <cellStyle name="40% - Accent5 155" xfId="4983" xr:uid="{00000000-0005-0000-0000-0000BD0B0000}"/>
    <cellStyle name="40% - Accent5 156" xfId="4984" xr:uid="{00000000-0005-0000-0000-0000BE0B0000}"/>
    <cellStyle name="40% - Accent5 157" xfId="4985" xr:uid="{00000000-0005-0000-0000-0000BF0B0000}"/>
    <cellStyle name="40% - Accent5 158" xfId="4986" xr:uid="{00000000-0005-0000-0000-0000C00B0000}"/>
    <cellStyle name="40% - Accent5 159" xfId="4987" xr:uid="{00000000-0005-0000-0000-0000C10B0000}"/>
    <cellStyle name="40% - Accent5 16" xfId="4988" xr:uid="{00000000-0005-0000-0000-0000C20B0000}"/>
    <cellStyle name="40% - Accent5 160" xfId="4989" xr:uid="{00000000-0005-0000-0000-0000C30B0000}"/>
    <cellStyle name="40% - Accent5 161" xfId="4990" xr:uid="{00000000-0005-0000-0000-0000C40B0000}"/>
    <cellStyle name="40% - Accent5 162" xfId="4991" xr:uid="{00000000-0005-0000-0000-0000C50B0000}"/>
    <cellStyle name="40% - Accent5 163" xfId="4992" xr:uid="{00000000-0005-0000-0000-0000C60B0000}"/>
    <cellStyle name="40% - Accent5 164" xfId="4993" xr:uid="{00000000-0005-0000-0000-0000C70B0000}"/>
    <cellStyle name="40% - Accent5 165" xfId="4994" xr:uid="{00000000-0005-0000-0000-0000C80B0000}"/>
    <cellStyle name="40% - Accent5 166" xfId="4995" xr:uid="{00000000-0005-0000-0000-0000C90B0000}"/>
    <cellStyle name="40% - Accent5 167" xfId="4996" xr:uid="{00000000-0005-0000-0000-0000CA0B0000}"/>
    <cellStyle name="40% - Accent5 168" xfId="4997" xr:uid="{00000000-0005-0000-0000-0000CB0B0000}"/>
    <cellStyle name="40% - Accent5 169" xfId="4998" xr:uid="{00000000-0005-0000-0000-0000CC0B0000}"/>
    <cellStyle name="40% - Accent5 17" xfId="4999" xr:uid="{00000000-0005-0000-0000-0000CD0B0000}"/>
    <cellStyle name="40% - Accent5 170" xfId="5000" xr:uid="{00000000-0005-0000-0000-0000CE0B0000}"/>
    <cellStyle name="40% - Accent5 171" xfId="5001" xr:uid="{00000000-0005-0000-0000-0000CF0B0000}"/>
    <cellStyle name="40% - Accent5 172" xfId="5002" xr:uid="{00000000-0005-0000-0000-0000D00B0000}"/>
    <cellStyle name="40% - Accent5 173" xfId="5003" xr:uid="{00000000-0005-0000-0000-0000D10B0000}"/>
    <cellStyle name="40% - Accent5 174" xfId="5004" xr:uid="{00000000-0005-0000-0000-0000D20B0000}"/>
    <cellStyle name="40% - Accent5 175" xfId="5005" xr:uid="{00000000-0005-0000-0000-0000D30B0000}"/>
    <cellStyle name="40% - Accent5 176" xfId="5006" xr:uid="{00000000-0005-0000-0000-0000D40B0000}"/>
    <cellStyle name="40% - Accent5 177" xfId="5007" xr:uid="{00000000-0005-0000-0000-0000D50B0000}"/>
    <cellStyle name="40% - Accent5 178" xfId="5008" xr:uid="{00000000-0005-0000-0000-0000D60B0000}"/>
    <cellStyle name="40% - Accent5 179" xfId="5009" xr:uid="{00000000-0005-0000-0000-0000D70B0000}"/>
    <cellStyle name="40% - Accent5 18" xfId="5010" xr:uid="{00000000-0005-0000-0000-0000D80B0000}"/>
    <cellStyle name="40% - Accent5 180" xfId="5011" xr:uid="{00000000-0005-0000-0000-0000D90B0000}"/>
    <cellStyle name="40% - Accent5 181" xfId="5012" xr:uid="{00000000-0005-0000-0000-0000DA0B0000}"/>
    <cellStyle name="40% - Accent5 182" xfId="5013" xr:uid="{00000000-0005-0000-0000-0000DB0B0000}"/>
    <cellStyle name="40% - Accent5 183" xfId="5014" xr:uid="{00000000-0005-0000-0000-0000DC0B0000}"/>
    <cellStyle name="40% - Accent5 184" xfId="5015" xr:uid="{00000000-0005-0000-0000-0000DD0B0000}"/>
    <cellStyle name="40% - Accent5 185" xfId="5016" xr:uid="{00000000-0005-0000-0000-0000DE0B0000}"/>
    <cellStyle name="40% - Accent5 186" xfId="5017" xr:uid="{00000000-0005-0000-0000-0000DF0B0000}"/>
    <cellStyle name="40% - Accent5 187" xfId="5018" xr:uid="{00000000-0005-0000-0000-0000E00B0000}"/>
    <cellStyle name="40% - Accent5 188" xfId="20286" xr:uid="{00000000-0005-0000-0000-0000E10B0000}"/>
    <cellStyle name="40% - Accent5 19" xfId="5019" xr:uid="{00000000-0005-0000-0000-0000E20B0000}"/>
    <cellStyle name="40% - Accent5 2" xfId="1649" xr:uid="{00000000-0005-0000-0000-0000E30B0000}"/>
    <cellStyle name="40% - Accent5 2 2" xfId="5021" xr:uid="{00000000-0005-0000-0000-0000E40B0000}"/>
    <cellStyle name="40% - Accent5 2 3" xfId="5022" xr:uid="{00000000-0005-0000-0000-0000E50B0000}"/>
    <cellStyle name="40% - Accent5 2 4" xfId="5023" xr:uid="{00000000-0005-0000-0000-0000E60B0000}"/>
    <cellStyle name="40% - Accent5 2 5" xfId="5024" xr:uid="{00000000-0005-0000-0000-0000E70B0000}"/>
    <cellStyle name="40% - Accent5 2 6" xfId="20287" xr:uid="{00000000-0005-0000-0000-0000E80B0000}"/>
    <cellStyle name="40% - Accent5 2 7" xfId="5020" xr:uid="{00000000-0005-0000-0000-0000E90B0000}"/>
    <cellStyle name="40% - Accent5 2_tagihan bruto" xfId="5025" xr:uid="{00000000-0005-0000-0000-0000EA0B0000}"/>
    <cellStyle name="40% - Accent5 20" xfId="5026" xr:uid="{00000000-0005-0000-0000-0000EB0B0000}"/>
    <cellStyle name="40% - Accent5 21" xfId="5027" xr:uid="{00000000-0005-0000-0000-0000EC0B0000}"/>
    <cellStyle name="40% - Accent5 22" xfId="5028" xr:uid="{00000000-0005-0000-0000-0000ED0B0000}"/>
    <cellStyle name="40% - Accent5 23" xfId="5029" xr:uid="{00000000-0005-0000-0000-0000EE0B0000}"/>
    <cellStyle name="40% - Accent5 24" xfId="5030" xr:uid="{00000000-0005-0000-0000-0000EF0B0000}"/>
    <cellStyle name="40% - Accent5 25" xfId="5031" xr:uid="{00000000-0005-0000-0000-0000F00B0000}"/>
    <cellStyle name="40% - Accent5 26" xfId="5032" xr:uid="{00000000-0005-0000-0000-0000F10B0000}"/>
    <cellStyle name="40% - Accent5 27" xfId="5033" xr:uid="{00000000-0005-0000-0000-0000F20B0000}"/>
    <cellStyle name="40% - Accent5 28" xfId="5034" xr:uid="{00000000-0005-0000-0000-0000F30B0000}"/>
    <cellStyle name="40% - Accent5 29" xfId="5035" xr:uid="{00000000-0005-0000-0000-0000F40B0000}"/>
    <cellStyle name="40% - Accent5 3" xfId="1650" xr:uid="{00000000-0005-0000-0000-0000F50B0000}"/>
    <cellStyle name="40% - Accent5 3 2" xfId="20288" xr:uid="{00000000-0005-0000-0000-0000F60B0000}"/>
    <cellStyle name="40% - Accent5 3 3" xfId="5036" xr:uid="{00000000-0005-0000-0000-0000F70B0000}"/>
    <cellStyle name="40% - Accent5 30" xfId="5037" xr:uid="{00000000-0005-0000-0000-0000F80B0000}"/>
    <cellStyle name="40% - Accent5 31" xfId="5038" xr:uid="{00000000-0005-0000-0000-0000F90B0000}"/>
    <cellStyle name="40% - Accent5 32" xfId="5039" xr:uid="{00000000-0005-0000-0000-0000FA0B0000}"/>
    <cellStyle name="40% - Accent5 33" xfId="5040" xr:uid="{00000000-0005-0000-0000-0000FB0B0000}"/>
    <cellStyle name="40% - Accent5 34" xfId="5041" xr:uid="{00000000-0005-0000-0000-0000FC0B0000}"/>
    <cellStyle name="40% - Accent5 35" xfId="5042" xr:uid="{00000000-0005-0000-0000-0000FD0B0000}"/>
    <cellStyle name="40% - Accent5 36" xfId="5043" xr:uid="{00000000-0005-0000-0000-0000FE0B0000}"/>
    <cellStyle name="40% - Accent5 37" xfId="5044" xr:uid="{00000000-0005-0000-0000-0000FF0B0000}"/>
    <cellStyle name="40% - Accent5 38" xfId="5045" xr:uid="{00000000-0005-0000-0000-0000000C0000}"/>
    <cellStyle name="40% - Accent5 39" xfId="5046" xr:uid="{00000000-0005-0000-0000-0000010C0000}"/>
    <cellStyle name="40% - Accent5 4" xfId="1651" xr:uid="{00000000-0005-0000-0000-0000020C0000}"/>
    <cellStyle name="40% - Accent5 4 2" xfId="20289" xr:uid="{00000000-0005-0000-0000-0000030C0000}"/>
    <cellStyle name="40% - Accent5 4 3" xfId="5047" xr:uid="{00000000-0005-0000-0000-0000040C0000}"/>
    <cellStyle name="40% - Accent5 40" xfId="5048" xr:uid="{00000000-0005-0000-0000-0000050C0000}"/>
    <cellStyle name="40% - Accent5 41" xfId="5049" xr:uid="{00000000-0005-0000-0000-0000060C0000}"/>
    <cellStyle name="40% - Accent5 42" xfId="5050" xr:uid="{00000000-0005-0000-0000-0000070C0000}"/>
    <cellStyle name="40% - Accent5 43" xfId="5051" xr:uid="{00000000-0005-0000-0000-0000080C0000}"/>
    <cellStyle name="40% - Accent5 44" xfId="5052" xr:uid="{00000000-0005-0000-0000-0000090C0000}"/>
    <cellStyle name="40% - Accent5 45" xfId="5053" xr:uid="{00000000-0005-0000-0000-00000A0C0000}"/>
    <cellStyle name="40% - Accent5 46" xfId="5054" xr:uid="{00000000-0005-0000-0000-00000B0C0000}"/>
    <cellStyle name="40% - Accent5 47" xfId="5055" xr:uid="{00000000-0005-0000-0000-00000C0C0000}"/>
    <cellStyle name="40% - Accent5 48" xfId="5056" xr:uid="{00000000-0005-0000-0000-00000D0C0000}"/>
    <cellStyle name="40% - Accent5 49" xfId="5057" xr:uid="{00000000-0005-0000-0000-00000E0C0000}"/>
    <cellStyle name="40% - Accent5 5" xfId="5058" xr:uid="{00000000-0005-0000-0000-00000F0C0000}"/>
    <cellStyle name="40% - Accent5 5 2" xfId="20290" xr:uid="{00000000-0005-0000-0000-0000100C0000}"/>
    <cellStyle name="40% - Accent5 50" xfId="5059" xr:uid="{00000000-0005-0000-0000-0000110C0000}"/>
    <cellStyle name="40% - Accent5 51" xfId="5060" xr:uid="{00000000-0005-0000-0000-0000120C0000}"/>
    <cellStyle name="40% - Accent5 52" xfId="5061" xr:uid="{00000000-0005-0000-0000-0000130C0000}"/>
    <cellStyle name="40% - Accent5 53" xfId="5062" xr:uid="{00000000-0005-0000-0000-0000140C0000}"/>
    <cellStyle name="40% - Accent5 54" xfId="5063" xr:uid="{00000000-0005-0000-0000-0000150C0000}"/>
    <cellStyle name="40% - Accent5 55" xfId="5064" xr:uid="{00000000-0005-0000-0000-0000160C0000}"/>
    <cellStyle name="40% - Accent5 56" xfId="5065" xr:uid="{00000000-0005-0000-0000-0000170C0000}"/>
    <cellStyle name="40% - Accent5 57" xfId="5066" xr:uid="{00000000-0005-0000-0000-0000180C0000}"/>
    <cellStyle name="40% - Accent5 58" xfId="5067" xr:uid="{00000000-0005-0000-0000-0000190C0000}"/>
    <cellStyle name="40% - Accent5 59" xfId="5068" xr:uid="{00000000-0005-0000-0000-00001A0C0000}"/>
    <cellStyle name="40% - Accent5 6" xfId="5069" xr:uid="{00000000-0005-0000-0000-00001B0C0000}"/>
    <cellStyle name="40% - Accent5 60" xfId="5070" xr:uid="{00000000-0005-0000-0000-00001C0C0000}"/>
    <cellStyle name="40% - Accent5 61" xfId="5071" xr:uid="{00000000-0005-0000-0000-00001D0C0000}"/>
    <cellStyle name="40% - Accent5 62" xfId="5072" xr:uid="{00000000-0005-0000-0000-00001E0C0000}"/>
    <cellStyle name="40% - Accent5 63" xfId="5073" xr:uid="{00000000-0005-0000-0000-00001F0C0000}"/>
    <cellStyle name="40% - Accent5 64" xfId="5074" xr:uid="{00000000-0005-0000-0000-0000200C0000}"/>
    <cellStyle name="40% - Accent5 65" xfId="5075" xr:uid="{00000000-0005-0000-0000-0000210C0000}"/>
    <cellStyle name="40% - Accent5 66" xfId="5076" xr:uid="{00000000-0005-0000-0000-0000220C0000}"/>
    <cellStyle name="40% - Accent5 67" xfId="5077" xr:uid="{00000000-0005-0000-0000-0000230C0000}"/>
    <cellStyle name="40% - Accent5 68" xfId="5078" xr:uid="{00000000-0005-0000-0000-0000240C0000}"/>
    <cellStyle name="40% - Accent5 69" xfId="5079" xr:uid="{00000000-0005-0000-0000-0000250C0000}"/>
    <cellStyle name="40% - Accent5 7" xfId="5080" xr:uid="{00000000-0005-0000-0000-0000260C0000}"/>
    <cellStyle name="40% - Accent5 70" xfId="5081" xr:uid="{00000000-0005-0000-0000-0000270C0000}"/>
    <cellStyle name="40% - Accent5 71" xfId="5082" xr:uid="{00000000-0005-0000-0000-0000280C0000}"/>
    <cellStyle name="40% - Accent5 72" xfId="5083" xr:uid="{00000000-0005-0000-0000-0000290C0000}"/>
    <cellStyle name="40% - Accent5 73" xfId="5084" xr:uid="{00000000-0005-0000-0000-00002A0C0000}"/>
    <cellStyle name="40% - Accent5 74" xfId="5085" xr:uid="{00000000-0005-0000-0000-00002B0C0000}"/>
    <cellStyle name="40% - Accent5 75" xfId="5086" xr:uid="{00000000-0005-0000-0000-00002C0C0000}"/>
    <cellStyle name="40% - Accent5 76" xfId="5087" xr:uid="{00000000-0005-0000-0000-00002D0C0000}"/>
    <cellStyle name="40% - Accent5 77" xfId="5088" xr:uid="{00000000-0005-0000-0000-00002E0C0000}"/>
    <cellStyle name="40% - Accent5 78" xfId="5089" xr:uid="{00000000-0005-0000-0000-00002F0C0000}"/>
    <cellStyle name="40% - Accent5 79" xfId="5090" xr:uid="{00000000-0005-0000-0000-0000300C0000}"/>
    <cellStyle name="40% - Accent5 8" xfId="5091" xr:uid="{00000000-0005-0000-0000-0000310C0000}"/>
    <cellStyle name="40% - Accent5 80" xfId="5092" xr:uid="{00000000-0005-0000-0000-0000320C0000}"/>
    <cellStyle name="40% - Accent5 81" xfId="5093" xr:uid="{00000000-0005-0000-0000-0000330C0000}"/>
    <cellStyle name="40% - Accent5 82" xfId="5094" xr:uid="{00000000-0005-0000-0000-0000340C0000}"/>
    <cellStyle name="40% - Accent5 83" xfId="5095" xr:uid="{00000000-0005-0000-0000-0000350C0000}"/>
    <cellStyle name="40% - Accent5 84" xfId="5096" xr:uid="{00000000-0005-0000-0000-0000360C0000}"/>
    <cellStyle name="40% - Accent5 85" xfId="5097" xr:uid="{00000000-0005-0000-0000-0000370C0000}"/>
    <cellStyle name="40% - Accent5 86" xfId="5098" xr:uid="{00000000-0005-0000-0000-0000380C0000}"/>
    <cellStyle name="40% - Accent5 87" xfId="5099" xr:uid="{00000000-0005-0000-0000-0000390C0000}"/>
    <cellStyle name="40% - Accent5 88" xfId="5100" xr:uid="{00000000-0005-0000-0000-00003A0C0000}"/>
    <cellStyle name="40% - Accent5 89" xfId="5101" xr:uid="{00000000-0005-0000-0000-00003B0C0000}"/>
    <cellStyle name="40% - Accent5 9" xfId="5102" xr:uid="{00000000-0005-0000-0000-00003C0C0000}"/>
    <cellStyle name="40% - Accent5 90" xfId="5103" xr:uid="{00000000-0005-0000-0000-00003D0C0000}"/>
    <cellStyle name="40% - Accent5 91" xfId="5104" xr:uid="{00000000-0005-0000-0000-00003E0C0000}"/>
    <cellStyle name="40% - Accent5 92" xfId="5105" xr:uid="{00000000-0005-0000-0000-00003F0C0000}"/>
    <cellStyle name="40% - Accent5 93" xfId="5106" xr:uid="{00000000-0005-0000-0000-0000400C0000}"/>
    <cellStyle name="40% - Accent5 94" xfId="5107" xr:uid="{00000000-0005-0000-0000-0000410C0000}"/>
    <cellStyle name="40% - Accent5 95" xfId="5108" xr:uid="{00000000-0005-0000-0000-0000420C0000}"/>
    <cellStyle name="40% - Accent5 96" xfId="5109" xr:uid="{00000000-0005-0000-0000-0000430C0000}"/>
    <cellStyle name="40% - Accent5 97" xfId="5110" xr:uid="{00000000-0005-0000-0000-0000440C0000}"/>
    <cellStyle name="40% - Accent5 98" xfId="5111" xr:uid="{00000000-0005-0000-0000-0000450C0000}"/>
    <cellStyle name="40% - Accent5 99" xfId="5112" xr:uid="{00000000-0005-0000-0000-0000460C0000}"/>
    <cellStyle name="40% - Accent6 10" xfId="5113" xr:uid="{00000000-0005-0000-0000-0000470C0000}"/>
    <cellStyle name="40% - Accent6 100" xfId="5114" xr:uid="{00000000-0005-0000-0000-0000480C0000}"/>
    <cellStyle name="40% - Accent6 101" xfId="5115" xr:uid="{00000000-0005-0000-0000-0000490C0000}"/>
    <cellStyle name="40% - Accent6 102" xfId="5116" xr:uid="{00000000-0005-0000-0000-00004A0C0000}"/>
    <cellStyle name="40% - Accent6 103" xfId="5117" xr:uid="{00000000-0005-0000-0000-00004B0C0000}"/>
    <cellStyle name="40% - Accent6 104" xfId="5118" xr:uid="{00000000-0005-0000-0000-00004C0C0000}"/>
    <cellStyle name="40% - Accent6 105" xfId="5119" xr:uid="{00000000-0005-0000-0000-00004D0C0000}"/>
    <cellStyle name="40% - Accent6 106" xfId="5120" xr:uid="{00000000-0005-0000-0000-00004E0C0000}"/>
    <cellStyle name="40% - Accent6 107" xfId="5121" xr:uid="{00000000-0005-0000-0000-00004F0C0000}"/>
    <cellStyle name="40% - Accent6 108" xfId="5122" xr:uid="{00000000-0005-0000-0000-0000500C0000}"/>
    <cellStyle name="40% - Accent6 109" xfId="5123" xr:uid="{00000000-0005-0000-0000-0000510C0000}"/>
    <cellStyle name="40% - Accent6 11" xfId="5124" xr:uid="{00000000-0005-0000-0000-0000520C0000}"/>
    <cellStyle name="40% - Accent6 110" xfId="5125" xr:uid="{00000000-0005-0000-0000-0000530C0000}"/>
    <cellStyle name="40% - Accent6 111" xfId="5126" xr:uid="{00000000-0005-0000-0000-0000540C0000}"/>
    <cellStyle name="40% - Accent6 112" xfId="5127" xr:uid="{00000000-0005-0000-0000-0000550C0000}"/>
    <cellStyle name="40% - Accent6 113" xfId="5128" xr:uid="{00000000-0005-0000-0000-0000560C0000}"/>
    <cellStyle name="40% - Accent6 114" xfId="5129" xr:uid="{00000000-0005-0000-0000-0000570C0000}"/>
    <cellStyle name="40% - Accent6 115" xfId="5130" xr:uid="{00000000-0005-0000-0000-0000580C0000}"/>
    <cellStyle name="40% - Accent6 116" xfId="5131" xr:uid="{00000000-0005-0000-0000-0000590C0000}"/>
    <cellStyle name="40% - Accent6 117" xfId="5132" xr:uid="{00000000-0005-0000-0000-00005A0C0000}"/>
    <cellStyle name="40% - Accent6 118" xfId="5133" xr:uid="{00000000-0005-0000-0000-00005B0C0000}"/>
    <cellStyle name="40% - Accent6 119" xfId="5134" xr:uid="{00000000-0005-0000-0000-00005C0C0000}"/>
    <cellStyle name="40% - Accent6 12" xfId="5135" xr:uid="{00000000-0005-0000-0000-00005D0C0000}"/>
    <cellStyle name="40% - Accent6 120" xfId="5136" xr:uid="{00000000-0005-0000-0000-00005E0C0000}"/>
    <cellStyle name="40% - Accent6 121" xfId="5137" xr:uid="{00000000-0005-0000-0000-00005F0C0000}"/>
    <cellStyle name="40% - Accent6 122" xfId="5138" xr:uid="{00000000-0005-0000-0000-0000600C0000}"/>
    <cellStyle name="40% - Accent6 123" xfId="5139" xr:uid="{00000000-0005-0000-0000-0000610C0000}"/>
    <cellStyle name="40% - Accent6 124" xfId="5140" xr:uid="{00000000-0005-0000-0000-0000620C0000}"/>
    <cellStyle name="40% - Accent6 125" xfId="5141" xr:uid="{00000000-0005-0000-0000-0000630C0000}"/>
    <cellStyle name="40% - Accent6 126" xfId="5142" xr:uid="{00000000-0005-0000-0000-0000640C0000}"/>
    <cellStyle name="40% - Accent6 127" xfId="5143" xr:uid="{00000000-0005-0000-0000-0000650C0000}"/>
    <cellStyle name="40% - Accent6 128" xfId="5144" xr:uid="{00000000-0005-0000-0000-0000660C0000}"/>
    <cellStyle name="40% - Accent6 129" xfId="5145" xr:uid="{00000000-0005-0000-0000-0000670C0000}"/>
    <cellStyle name="40% - Accent6 13" xfId="5146" xr:uid="{00000000-0005-0000-0000-0000680C0000}"/>
    <cellStyle name="40% - Accent6 130" xfId="5147" xr:uid="{00000000-0005-0000-0000-0000690C0000}"/>
    <cellStyle name="40% - Accent6 131" xfId="5148" xr:uid="{00000000-0005-0000-0000-00006A0C0000}"/>
    <cellStyle name="40% - Accent6 132" xfId="5149" xr:uid="{00000000-0005-0000-0000-00006B0C0000}"/>
    <cellStyle name="40% - Accent6 133" xfId="5150" xr:uid="{00000000-0005-0000-0000-00006C0C0000}"/>
    <cellStyle name="40% - Accent6 134" xfId="5151" xr:uid="{00000000-0005-0000-0000-00006D0C0000}"/>
    <cellStyle name="40% - Accent6 135" xfId="5152" xr:uid="{00000000-0005-0000-0000-00006E0C0000}"/>
    <cellStyle name="40% - Accent6 136" xfId="5153" xr:uid="{00000000-0005-0000-0000-00006F0C0000}"/>
    <cellStyle name="40% - Accent6 137" xfId="5154" xr:uid="{00000000-0005-0000-0000-0000700C0000}"/>
    <cellStyle name="40% - Accent6 138" xfId="5155" xr:uid="{00000000-0005-0000-0000-0000710C0000}"/>
    <cellStyle name="40% - Accent6 139" xfId="5156" xr:uid="{00000000-0005-0000-0000-0000720C0000}"/>
    <cellStyle name="40% - Accent6 14" xfId="5157" xr:uid="{00000000-0005-0000-0000-0000730C0000}"/>
    <cellStyle name="40% - Accent6 140" xfId="5158" xr:uid="{00000000-0005-0000-0000-0000740C0000}"/>
    <cellStyle name="40% - Accent6 141" xfId="5159" xr:uid="{00000000-0005-0000-0000-0000750C0000}"/>
    <cellStyle name="40% - Accent6 142" xfId="5160" xr:uid="{00000000-0005-0000-0000-0000760C0000}"/>
    <cellStyle name="40% - Accent6 143" xfId="5161" xr:uid="{00000000-0005-0000-0000-0000770C0000}"/>
    <cellStyle name="40% - Accent6 144" xfId="5162" xr:uid="{00000000-0005-0000-0000-0000780C0000}"/>
    <cellStyle name="40% - Accent6 145" xfId="5163" xr:uid="{00000000-0005-0000-0000-0000790C0000}"/>
    <cellStyle name="40% - Accent6 146" xfId="5164" xr:uid="{00000000-0005-0000-0000-00007A0C0000}"/>
    <cellStyle name="40% - Accent6 147" xfId="5165" xr:uid="{00000000-0005-0000-0000-00007B0C0000}"/>
    <cellStyle name="40% - Accent6 148" xfId="5166" xr:uid="{00000000-0005-0000-0000-00007C0C0000}"/>
    <cellStyle name="40% - Accent6 149" xfId="5167" xr:uid="{00000000-0005-0000-0000-00007D0C0000}"/>
    <cellStyle name="40% - Accent6 15" xfId="5168" xr:uid="{00000000-0005-0000-0000-00007E0C0000}"/>
    <cellStyle name="40% - Accent6 150" xfId="5169" xr:uid="{00000000-0005-0000-0000-00007F0C0000}"/>
    <cellStyle name="40% - Accent6 151" xfId="5170" xr:uid="{00000000-0005-0000-0000-0000800C0000}"/>
    <cellStyle name="40% - Accent6 152" xfId="5171" xr:uid="{00000000-0005-0000-0000-0000810C0000}"/>
    <cellStyle name="40% - Accent6 153" xfId="5172" xr:uid="{00000000-0005-0000-0000-0000820C0000}"/>
    <cellStyle name="40% - Accent6 154" xfId="5173" xr:uid="{00000000-0005-0000-0000-0000830C0000}"/>
    <cellStyle name="40% - Accent6 155" xfId="5174" xr:uid="{00000000-0005-0000-0000-0000840C0000}"/>
    <cellStyle name="40% - Accent6 156" xfId="5175" xr:uid="{00000000-0005-0000-0000-0000850C0000}"/>
    <cellStyle name="40% - Accent6 157" xfId="5176" xr:uid="{00000000-0005-0000-0000-0000860C0000}"/>
    <cellStyle name="40% - Accent6 158" xfId="5177" xr:uid="{00000000-0005-0000-0000-0000870C0000}"/>
    <cellStyle name="40% - Accent6 159" xfId="5178" xr:uid="{00000000-0005-0000-0000-0000880C0000}"/>
    <cellStyle name="40% - Accent6 16" xfId="5179" xr:uid="{00000000-0005-0000-0000-0000890C0000}"/>
    <cellStyle name="40% - Accent6 160" xfId="5180" xr:uid="{00000000-0005-0000-0000-00008A0C0000}"/>
    <cellStyle name="40% - Accent6 161" xfId="5181" xr:uid="{00000000-0005-0000-0000-00008B0C0000}"/>
    <cellStyle name="40% - Accent6 162" xfId="5182" xr:uid="{00000000-0005-0000-0000-00008C0C0000}"/>
    <cellStyle name="40% - Accent6 163" xfId="5183" xr:uid="{00000000-0005-0000-0000-00008D0C0000}"/>
    <cellStyle name="40% - Accent6 164" xfId="5184" xr:uid="{00000000-0005-0000-0000-00008E0C0000}"/>
    <cellStyle name="40% - Accent6 165" xfId="5185" xr:uid="{00000000-0005-0000-0000-00008F0C0000}"/>
    <cellStyle name="40% - Accent6 166" xfId="5186" xr:uid="{00000000-0005-0000-0000-0000900C0000}"/>
    <cellStyle name="40% - Accent6 167" xfId="5187" xr:uid="{00000000-0005-0000-0000-0000910C0000}"/>
    <cellStyle name="40% - Accent6 168" xfId="5188" xr:uid="{00000000-0005-0000-0000-0000920C0000}"/>
    <cellStyle name="40% - Accent6 169" xfId="5189" xr:uid="{00000000-0005-0000-0000-0000930C0000}"/>
    <cellStyle name="40% - Accent6 17" xfId="5190" xr:uid="{00000000-0005-0000-0000-0000940C0000}"/>
    <cellStyle name="40% - Accent6 170" xfId="5191" xr:uid="{00000000-0005-0000-0000-0000950C0000}"/>
    <cellStyle name="40% - Accent6 171" xfId="5192" xr:uid="{00000000-0005-0000-0000-0000960C0000}"/>
    <cellStyle name="40% - Accent6 172" xfId="5193" xr:uid="{00000000-0005-0000-0000-0000970C0000}"/>
    <cellStyle name="40% - Accent6 173" xfId="5194" xr:uid="{00000000-0005-0000-0000-0000980C0000}"/>
    <cellStyle name="40% - Accent6 174" xfId="5195" xr:uid="{00000000-0005-0000-0000-0000990C0000}"/>
    <cellStyle name="40% - Accent6 175" xfId="5196" xr:uid="{00000000-0005-0000-0000-00009A0C0000}"/>
    <cellStyle name="40% - Accent6 176" xfId="5197" xr:uid="{00000000-0005-0000-0000-00009B0C0000}"/>
    <cellStyle name="40% - Accent6 177" xfId="5198" xr:uid="{00000000-0005-0000-0000-00009C0C0000}"/>
    <cellStyle name="40% - Accent6 178" xfId="5199" xr:uid="{00000000-0005-0000-0000-00009D0C0000}"/>
    <cellStyle name="40% - Accent6 179" xfId="5200" xr:uid="{00000000-0005-0000-0000-00009E0C0000}"/>
    <cellStyle name="40% - Accent6 18" xfId="5201" xr:uid="{00000000-0005-0000-0000-00009F0C0000}"/>
    <cellStyle name="40% - Accent6 180" xfId="5202" xr:uid="{00000000-0005-0000-0000-0000A00C0000}"/>
    <cellStyle name="40% - Accent6 181" xfId="5203" xr:uid="{00000000-0005-0000-0000-0000A10C0000}"/>
    <cellStyle name="40% - Accent6 182" xfId="5204" xr:uid="{00000000-0005-0000-0000-0000A20C0000}"/>
    <cellStyle name="40% - Accent6 183" xfId="5205" xr:uid="{00000000-0005-0000-0000-0000A30C0000}"/>
    <cellStyle name="40% - Accent6 184" xfId="5206" xr:uid="{00000000-0005-0000-0000-0000A40C0000}"/>
    <cellStyle name="40% - Accent6 185" xfId="5207" xr:uid="{00000000-0005-0000-0000-0000A50C0000}"/>
    <cellStyle name="40% - Accent6 186" xfId="5208" xr:uid="{00000000-0005-0000-0000-0000A60C0000}"/>
    <cellStyle name="40% - Accent6 187" xfId="5209" xr:uid="{00000000-0005-0000-0000-0000A70C0000}"/>
    <cellStyle name="40% - Accent6 188" xfId="20291" xr:uid="{00000000-0005-0000-0000-0000A80C0000}"/>
    <cellStyle name="40% - Accent6 19" xfId="5210" xr:uid="{00000000-0005-0000-0000-0000A90C0000}"/>
    <cellStyle name="40% - Accent6 2" xfId="1652" xr:uid="{00000000-0005-0000-0000-0000AA0C0000}"/>
    <cellStyle name="40% - Accent6 2 2" xfId="5212" xr:uid="{00000000-0005-0000-0000-0000AB0C0000}"/>
    <cellStyle name="40% - Accent6 2 3" xfId="5213" xr:uid="{00000000-0005-0000-0000-0000AC0C0000}"/>
    <cellStyle name="40% - Accent6 2 4" xfId="5214" xr:uid="{00000000-0005-0000-0000-0000AD0C0000}"/>
    <cellStyle name="40% - Accent6 2 5" xfId="5215" xr:uid="{00000000-0005-0000-0000-0000AE0C0000}"/>
    <cellStyle name="40% - Accent6 2 6" xfId="20292" xr:uid="{00000000-0005-0000-0000-0000AF0C0000}"/>
    <cellStyle name="40% - Accent6 2 7" xfId="5211" xr:uid="{00000000-0005-0000-0000-0000B00C0000}"/>
    <cellStyle name="40% - Accent6 2_tagihan bruto" xfId="5216" xr:uid="{00000000-0005-0000-0000-0000B10C0000}"/>
    <cellStyle name="40% - Accent6 20" xfId="5217" xr:uid="{00000000-0005-0000-0000-0000B20C0000}"/>
    <cellStyle name="40% - Accent6 21" xfId="5218" xr:uid="{00000000-0005-0000-0000-0000B30C0000}"/>
    <cellStyle name="40% - Accent6 22" xfId="5219" xr:uid="{00000000-0005-0000-0000-0000B40C0000}"/>
    <cellStyle name="40% - Accent6 23" xfId="5220" xr:uid="{00000000-0005-0000-0000-0000B50C0000}"/>
    <cellStyle name="40% - Accent6 24" xfId="5221" xr:uid="{00000000-0005-0000-0000-0000B60C0000}"/>
    <cellStyle name="40% - Accent6 25" xfId="5222" xr:uid="{00000000-0005-0000-0000-0000B70C0000}"/>
    <cellStyle name="40% - Accent6 26" xfId="5223" xr:uid="{00000000-0005-0000-0000-0000B80C0000}"/>
    <cellStyle name="40% - Accent6 27" xfId="5224" xr:uid="{00000000-0005-0000-0000-0000B90C0000}"/>
    <cellStyle name="40% - Accent6 28" xfId="5225" xr:uid="{00000000-0005-0000-0000-0000BA0C0000}"/>
    <cellStyle name="40% - Accent6 29" xfId="5226" xr:uid="{00000000-0005-0000-0000-0000BB0C0000}"/>
    <cellStyle name="40% - Accent6 3" xfId="1653" xr:uid="{00000000-0005-0000-0000-0000BC0C0000}"/>
    <cellStyle name="40% - Accent6 3 2" xfId="20293" xr:uid="{00000000-0005-0000-0000-0000BD0C0000}"/>
    <cellStyle name="40% - Accent6 3 3" xfId="5227" xr:uid="{00000000-0005-0000-0000-0000BE0C0000}"/>
    <cellStyle name="40% - Accent6 30" xfId="5228" xr:uid="{00000000-0005-0000-0000-0000BF0C0000}"/>
    <cellStyle name="40% - Accent6 31" xfId="5229" xr:uid="{00000000-0005-0000-0000-0000C00C0000}"/>
    <cellStyle name="40% - Accent6 32" xfId="5230" xr:uid="{00000000-0005-0000-0000-0000C10C0000}"/>
    <cellStyle name="40% - Accent6 33" xfId="5231" xr:uid="{00000000-0005-0000-0000-0000C20C0000}"/>
    <cellStyle name="40% - Accent6 34" xfId="5232" xr:uid="{00000000-0005-0000-0000-0000C30C0000}"/>
    <cellStyle name="40% - Accent6 35" xfId="5233" xr:uid="{00000000-0005-0000-0000-0000C40C0000}"/>
    <cellStyle name="40% - Accent6 36" xfId="5234" xr:uid="{00000000-0005-0000-0000-0000C50C0000}"/>
    <cellStyle name="40% - Accent6 37" xfId="5235" xr:uid="{00000000-0005-0000-0000-0000C60C0000}"/>
    <cellStyle name="40% - Accent6 38" xfId="5236" xr:uid="{00000000-0005-0000-0000-0000C70C0000}"/>
    <cellStyle name="40% - Accent6 39" xfId="5237" xr:uid="{00000000-0005-0000-0000-0000C80C0000}"/>
    <cellStyle name="40% - Accent6 4" xfId="1654" xr:uid="{00000000-0005-0000-0000-0000C90C0000}"/>
    <cellStyle name="40% - Accent6 4 2" xfId="20294" xr:uid="{00000000-0005-0000-0000-0000CA0C0000}"/>
    <cellStyle name="40% - Accent6 4 3" xfId="5238" xr:uid="{00000000-0005-0000-0000-0000CB0C0000}"/>
    <cellStyle name="40% - Accent6 40" xfId="5239" xr:uid="{00000000-0005-0000-0000-0000CC0C0000}"/>
    <cellStyle name="40% - Accent6 41" xfId="5240" xr:uid="{00000000-0005-0000-0000-0000CD0C0000}"/>
    <cellStyle name="40% - Accent6 42" xfId="5241" xr:uid="{00000000-0005-0000-0000-0000CE0C0000}"/>
    <cellStyle name="40% - Accent6 43" xfId="5242" xr:uid="{00000000-0005-0000-0000-0000CF0C0000}"/>
    <cellStyle name="40% - Accent6 44" xfId="5243" xr:uid="{00000000-0005-0000-0000-0000D00C0000}"/>
    <cellStyle name="40% - Accent6 45" xfId="5244" xr:uid="{00000000-0005-0000-0000-0000D10C0000}"/>
    <cellStyle name="40% - Accent6 46" xfId="5245" xr:uid="{00000000-0005-0000-0000-0000D20C0000}"/>
    <cellStyle name="40% - Accent6 47" xfId="5246" xr:uid="{00000000-0005-0000-0000-0000D30C0000}"/>
    <cellStyle name="40% - Accent6 48" xfId="5247" xr:uid="{00000000-0005-0000-0000-0000D40C0000}"/>
    <cellStyle name="40% - Accent6 49" xfId="5248" xr:uid="{00000000-0005-0000-0000-0000D50C0000}"/>
    <cellStyle name="40% - Accent6 5" xfId="5249" xr:uid="{00000000-0005-0000-0000-0000D60C0000}"/>
    <cellStyle name="40% - Accent6 5 2" xfId="20295" xr:uid="{00000000-0005-0000-0000-0000D70C0000}"/>
    <cellStyle name="40% - Accent6 50" xfId="5250" xr:uid="{00000000-0005-0000-0000-0000D80C0000}"/>
    <cellStyle name="40% - Accent6 51" xfId="5251" xr:uid="{00000000-0005-0000-0000-0000D90C0000}"/>
    <cellStyle name="40% - Accent6 52" xfId="5252" xr:uid="{00000000-0005-0000-0000-0000DA0C0000}"/>
    <cellStyle name="40% - Accent6 53" xfId="5253" xr:uid="{00000000-0005-0000-0000-0000DB0C0000}"/>
    <cellStyle name="40% - Accent6 54" xfId="5254" xr:uid="{00000000-0005-0000-0000-0000DC0C0000}"/>
    <cellStyle name="40% - Accent6 55" xfId="5255" xr:uid="{00000000-0005-0000-0000-0000DD0C0000}"/>
    <cellStyle name="40% - Accent6 56" xfId="5256" xr:uid="{00000000-0005-0000-0000-0000DE0C0000}"/>
    <cellStyle name="40% - Accent6 57" xfId="5257" xr:uid="{00000000-0005-0000-0000-0000DF0C0000}"/>
    <cellStyle name="40% - Accent6 58" xfId="5258" xr:uid="{00000000-0005-0000-0000-0000E00C0000}"/>
    <cellStyle name="40% - Accent6 59" xfId="5259" xr:uid="{00000000-0005-0000-0000-0000E10C0000}"/>
    <cellStyle name="40% - Accent6 6" xfId="5260" xr:uid="{00000000-0005-0000-0000-0000E20C0000}"/>
    <cellStyle name="40% - Accent6 60" xfId="5261" xr:uid="{00000000-0005-0000-0000-0000E30C0000}"/>
    <cellStyle name="40% - Accent6 61" xfId="5262" xr:uid="{00000000-0005-0000-0000-0000E40C0000}"/>
    <cellStyle name="40% - Accent6 62" xfId="5263" xr:uid="{00000000-0005-0000-0000-0000E50C0000}"/>
    <cellStyle name="40% - Accent6 63" xfId="5264" xr:uid="{00000000-0005-0000-0000-0000E60C0000}"/>
    <cellStyle name="40% - Accent6 64" xfId="5265" xr:uid="{00000000-0005-0000-0000-0000E70C0000}"/>
    <cellStyle name="40% - Accent6 65" xfId="5266" xr:uid="{00000000-0005-0000-0000-0000E80C0000}"/>
    <cellStyle name="40% - Accent6 66" xfId="5267" xr:uid="{00000000-0005-0000-0000-0000E90C0000}"/>
    <cellStyle name="40% - Accent6 67" xfId="5268" xr:uid="{00000000-0005-0000-0000-0000EA0C0000}"/>
    <cellStyle name="40% - Accent6 68" xfId="5269" xr:uid="{00000000-0005-0000-0000-0000EB0C0000}"/>
    <cellStyle name="40% - Accent6 69" xfId="5270" xr:uid="{00000000-0005-0000-0000-0000EC0C0000}"/>
    <cellStyle name="40% - Accent6 7" xfId="5271" xr:uid="{00000000-0005-0000-0000-0000ED0C0000}"/>
    <cellStyle name="40% - Accent6 70" xfId="5272" xr:uid="{00000000-0005-0000-0000-0000EE0C0000}"/>
    <cellStyle name="40% - Accent6 71" xfId="5273" xr:uid="{00000000-0005-0000-0000-0000EF0C0000}"/>
    <cellStyle name="40% - Accent6 72" xfId="5274" xr:uid="{00000000-0005-0000-0000-0000F00C0000}"/>
    <cellStyle name="40% - Accent6 73" xfId="5275" xr:uid="{00000000-0005-0000-0000-0000F10C0000}"/>
    <cellStyle name="40% - Accent6 74" xfId="5276" xr:uid="{00000000-0005-0000-0000-0000F20C0000}"/>
    <cellStyle name="40% - Accent6 75" xfId="5277" xr:uid="{00000000-0005-0000-0000-0000F30C0000}"/>
    <cellStyle name="40% - Accent6 76" xfId="5278" xr:uid="{00000000-0005-0000-0000-0000F40C0000}"/>
    <cellStyle name="40% - Accent6 77" xfId="5279" xr:uid="{00000000-0005-0000-0000-0000F50C0000}"/>
    <cellStyle name="40% - Accent6 78" xfId="5280" xr:uid="{00000000-0005-0000-0000-0000F60C0000}"/>
    <cellStyle name="40% - Accent6 79" xfId="5281" xr:uid="{00000000-0005-0000-0000-0000F70C0000}"/>
    <cellStyle name="40% - Accent6 8" xfId="5282" xr:uid="{00000000-0005-0000-0000-0000F80C0000}"/>
    <cellStyle name="40% - Accent6 80" xfId="5283" xr:uid="{00000000-0005-0000-0000-0000F90C0000}"/>
    <cellStyle name="40% - Accent6 81" xfId="5284" xr:uid="{00000000-0005-0000-0000-0000FA0C0000}"/>
    <cellStyle name="40% - Accent6 82" xfId="5285" xr:uid="{00000000-0005-0000-0000-0000FB0C0000}"/>
    <cellStyle name="40% - Accent6 83" xfId="5286" xr:uid="{00000000-0005-0000-0000-0000FC0C0000}"/>
    <cellStyle name="40% - Accent6 84" xfId="5287" xr:uid="{00000000-0005-0000-0000-0000FD0C0000}"/>
    <cellStyle name="40% - Accent6 85" xfId="5288" xr:uid="{00000000-0005-0000-0000-0000FE0C0000}"/>
    <cellStyle name="40% - Accent6 86" xfId="5289" xr:uid="{00000000-0005-0000-0000-0000FF0C0000}"/>
    <cellStyle name="40% - Accent6 87" xfId="5290" xr:uid="{00000000-0005-0000-0000-0000000D0000}"/>
    <cellStyle name="40% - Accent6 88" xfId="5291" xr:uid="{00000000-0005-0000-0000-0000010D0000}"/>
    <cellStyle name="40% - Accent6 89" xfId="5292" xr:uid="{00000000-0005-0000-0000-0000020D0000}"/>
    <cellStyle name="40% - Accent6 9" xfId="5293" xr:uid="{00000000-0005-0000-0000-0000030D0000}"/>
    <cellStyle name="40% - Accent6 90" xfId="5294" xr:uid="{00000000-0005-0000-0000-0000040D0000}"/>
    <cellStyle name="40% - Accent6 91" xfId="5295" xr:uid="{00000000-0005-0000-0000-0000050D0000}"/>
    <cellStyle name="40% - Accent6 92" xfId="5296" xr:uid="{00000000-0005-0000-0000-0000060D0000}"/>
    <cellStyle name="40% - Accent6 93" xfId="5297" xr:uid="{00000000-0005-0000-0000-0000070D0000}"/>
    <cellStyle name="40% - Accent6 94" xfId="5298" xr:uid="{00000000-0005-0000-0000-0000080D0000}"/>
    <cellStyle name="40% - Accent6 95" xfId="5299" xr:uid="{00000000-0005-0000-0000-0000090D0000}"/>
    <cellStyle name="40% - Accent6 96" xfId="5300" xr:uid="{00000000-0005-0000-0000-00000A0D0000}"/>
    <cellStyle name="40% - Accent6 97" xfId="5301" xr:uid="{00000000-0005-0000-0000-00000B0D0000}"/>
    <cellStyle name="40% - Accent6 98" xfId="5302" xr:uid="{00000000-0005-0000-0000-00000C0D0000}"/>
    <cellStyle name="40% - Accent6 99" xfId="5303" xr:uid="{00000000-0005-0000-0000-00000D0D0000}"/>
    <cellStyle name="60% - Accent1 10" xfId="5304" xr:uid="{00000000-0005-0000-0000-00000E0D0000}"/>
    <cellStyle name="60% - Accent1 100" xfId="5305" xr:uid="{00000000-0005-0000-0000-00000F0D0000}"/>
    <cellStyle name="60% - Accent1 101" xfId="5306" xr:uid="{00000000-0005-0000-0000-0000100D0000}"/>
    <cellStyle name="60% - Accent1 102" xfId="5307" xr:uid="{00000000-0005-0000-0000-0000110D0000}"/>
    <cellStyle name="60% - Accent1 103" xfId="5308" xr:uid="{00000000-0005-0000-0000-0000120D0000}"/>
    <cellStyle name="60% - Accent1 104" xfId="5309" xr:uid="{00000000-0005-0000-0000-0000130D0000}"/>
    <cellStyle name="60% - Accent1 105" xfId="5310" xr:uid="{00000000-0005-0000-0000-0000140D0000}"/>
    <cellStyle name="60% - Accent1 106" xfId="5311" xr:uid="{00000000-0005-0000-0000-0000150D0000}"/>
    <cellStyle name="60% - Accent1 107" xfId="5312" xr:uid="{00000000-0005-0000-0000-0000160D0000}"/>
    <cellStyle name="60% - Accent1 108" xfId="5313" xr:uid="{00000000-0005-0000-0000-0000170D0000}"/>
    <cellStyle name="60% - Accent1 109" xfId="5314" xr:uid="{00000000-0005-0000-0000-0000180D0000}"/>
    <cellStyle name="60% - Accent1 11" xfId="5315" xr:uid="{00000000-0005-0000-0000-0000190D0000}"/>
    <cellStyle name="60% - Accent1 110" xfId="5316" xr:uid="{00000000-0005-0000-0000-00001A0D0000}"/>
    <cellStyle name="60% - Accent1 111" xfId="5317" xr:uid="{00000000-0005-0000-0000-00001B0D0000}"/>
    <cellStyle name="60% - Accent1 112" xfId="5318" xr:uid="{00000000-0005-0000-0000-00001C0D0000}"/>
    <cellStyle name="60% - Accent1 113" xfId="5319" xr:uid="{00000000-0005-0000-0000-00001D0D0000}"/>
    <cellStyle name="60% - Accent1 114" xfId="5320" xr:uid="{00000000-0005-0000-0000-00001E0D0000}"/>
    <cellStyle name="60% - Accent1 115" xfId="5321" xr:uid="{00000000-0005-0000-0000-00001F0D0000}"/>
    <cellStyle name="60% - Accent1 116" xfId="5322" xr:uid="{00000000-0005-0000-0000-0000200D0000}"/>
    <cellStyle name="60% - Accent1 117" xfId="5323" xr:uid="{00000000-0005-0000-0000-0000210D0000}"/>
    <cellStyle name="60% - Accent1 118" xfId="5324" xr:uid="{00000000-0005-0000-0000-0000220D0000}"/>
    <cellStyle name="60% - Accent1 119" xfId="5325" xr:uid="{00000000-0005-0000-0000-0000230D0000}"/>
    <cellStyle name="60% - Accent1 12" xfId="5326" xr:uid="{00000000-0005-0000-0000-0000240D0000}"/>
    <cellStyle name="60% - Accent1 120" xfId="5327" xr:uid="{00000000-0005-0000-0000-0000250D0000}"/>
    <cellStyle name="60% - Accent1 121" xfId="5328" xr:uid="{00000000-0005-0000-0000-0000260D0000}"/>
    <cellStyle name="60% - Accent1 122" xfId="5329" xr:uid="{00000000-0005-0000-0000-0000270D0000}"/>
    <cellStyle name="60% - Accent1 123" xfId="5330" xr:uid="{00000000-0005-0000-0000-0000280D0000}"/>
    <cellStyle name="60% - Accent1 124" xfId="5331" xr:uid="{00000000-0005-0000-0000-0000290D0000}"/>
    <cellStyle name="60% - Accent1 125" xfId="5332" xr:uid="{00000000-0005-0000-0000-00002A0D0000}"/>
    <cellStyle name="60% - Accent1 126" xfId="5333" xr:uid="{00000000-0005-0000-0000-00002B0D0000}"/>
    <cellStyle name="60% - Accent1 127" xfId="5334" xr:uid="{00000000-0005-0000-0000-00002C0D0000}"/>
    <cellStyle name="60% - Accent1 128" xfId="5335" xr:uid="{00000000-0005-0000-0000-00002D0D0000}"/>
    <cellStyle name="60% - Accent1 129" xfId="5336" xr:uid="{00000000-0005-0000-0000-00002E0D0000}"/>
    <cellStyle name="60% - Accent1 13" xfId="5337" xr:uid="{00000000-0005-0000-0000-00002F0D0000}"/>
    <cellStyle name="60% - Accent1 130" xfId="5338" xr:uid="{00000000-0005-0000-0000-0000300D0000}"/>
    <cellStyle name="60% - Accent1 131" xfId="5339" xr:uid="{00000000-0005-0000-0000-0000310D0000}"/>
    <cellStyle name="60% - Accent1 132" xfId="5340" xr:uid="{00000000-0005-0000-0000-0000320D0000}"/>
    <cellStyle name="60% - Accent1 133" xfId="5341" xr:uid="{00000000-0005-0000-0000-0000330D0000}"/>
    <cellStyle name="60% - Accent1 134" xfId="5342" xr:uid="{00000000-0005-0000-0000-0000340D0000}"/>
    <cellStyle name="60% - Accent1 135" xfId="5343" xr:uid="{00000000-0005-0000-0000-0000350D0000}"/>
    <cellStyle name="60% - Accent1 136" xfId="5344" xr:uid="{00000000-0005-0000-0000-0000360D0000}"/>
    <cellStyle name="60% - Accent1 137" xfId="5345" xr:uid="{00000000-0005-0000-0000-0000370D0000}"/>
    <cellStyle name="60% - Accent1 138" xfId="5346" xr:uid="{00000000-0005-0000-0000-0000380D0000}"/>
    <cellStyle name="60% - Accent1 139" xfId="5347" xr:uid="{00000000-0005-0000-0000-0000390D0000}"/>
    <cellStyle name="60% - Accent1 14" xfId="5348" xr:uid="{00000000-0005-0000-0000-00003A0D0000}"/>
    <cellStyle name="60% - Accent1 140" xfId="5349" xr:uid="{00000000-0005-0000-0000-00003B0D0000}"/>
    <cellStyle name="60% - Accent1 141" xfId="5350" xr:uid="{00000000-0005-0000-0000-00003C0D0000}"/>
    <cellStyle name="60% - Accent1 142" xfId="5351" xr:uid="{00000000-0005-0000-0000-00003D0D0000}"/>
    <cellStyle name="60% - Accent1 143" xfId="5352" xr:uid="{00000000-0005-0000-0000-00003E0D0000}"/>
    <cellStyle name="60% - Accent1 144" xfId="5353" xr:uid="{00000000-0005-0000-0000-00003F0D0000}"/>
    <cellStyle name="60% - Accent1 145" xfId="5354" xr:uid="{00000000-0005-0000-0000-0000400D0000}"/>
    <cellStyle name="60% - Accent1 146" xfId="5355" xr:uid="{00000000-0005-0000-0000-0000410D0000}"/>
    <cellStyle name="60% - Accent1 147" xfId="20296" xr:uid="{00000000-0005-0000-0000-0000420D0000}"/>
    <cellStyle name="60% - Accent1 15" xfId="5356" xr:uid="{00000000-0005-0000-0000-0000430D0000}"/>
    <cellStyle name="60% - Accent1 16" xfId="5357" xr:uid="{00000000-0005-0000-0000-0000440D0000}"/>
    <cellStyle name="60% - Accent1 17" xfId="5358" xr:uid="{00000000-0005-0000-0000-0000450D0000}"/>
    <cellStyle name="60% - Accent1 18" xfId="5359" xr:uid="{00000000-0005-0000-0000-0000460D0000}"/>
    <cellStyle name="60% - Accent1 19" xfId="5360" xr:uid="{00000000-0005-0000-0000-0000470D0000}"/>
    <cellStyle name="60% - Accent1 2" xfId="1655" xr:uid="{00000000-0005-0000-0000-0000480D0000}"/>
    <cellStyle name="60% - Accent1 2 2" xfId="5362" xr:uid="{00000000-0005-0000-0000-0000490D0000}"/>
    <cellStyle name="60% - Accent1 2 3" xfId="5363" xr:uid="{00000000-0005-0000-0000-00004A0D0000}"/>
    <cellStyle name="60% - Accent1 2 4" xfId="5364" xr:uid="{00000000-0005-0000-0000-00004B0D0000}"/>
    <cellStyle name="60% - Accent1 2 5" xfId="5365" xr:uid="{00000000-0005-0000-0000-00004C0D0000}"/>
    <cellStyle name="60% - Accent1 2 6" xfId="20297" xr:uid="{00000000-0005-0000-0000-00004D0D0000}"/>
    <cellStyle name="60% - Accent1 2 7" xfId="5361" xr:uid="{00000000-0005-0000-0000-00004E0D0000}"/>
    <cellStyle name="60% - Accent1 2_tagihan bruto" xfId="5366" xr:uid="{00000000-0005-0000-0000-00004F0D0000}"/>
    <cellStyle name="60% - Accent1 20" xfId="5367" xr:uid="{00000000-0005-0000-0000-0000500D0000}"/>
    <cellStyle name="60% - Accent1 21" xfId="5368" xr:uid="{00000000-0005-0000-0000-0000510D0000}"/>
    <cellStyle name="60% - Accent1 22" xfId="5369" xr:uid="{00000000-0005-0000-0000-0000520D0000}"/>
    <cellStyle name="60% - Accent1 23" xfId="5370" xr:uid="{00000000-0005-0000-0000-0000530D0000}"/>
    <cellStyle name="60% - Accent1 24" xfId="5371" xr:uid="{00000000-0005-0000-0000-0000540D0000}"/>
    <cellStyle name="60% - Accent1 25" xfId="5372" xr:uid="{00000000-0005-0000-0000-0000550D0000}"/>
    <cellStyle name="60% - Accent1 26" xfId="5373" xr:uid="{00000000-0005-0000-0000-0000560D0000}"/>
    <cellStyle name="60% - Accent1 27" xfId="5374" xr:uid="{00000000-0005-0000-0000-0000570D0000}"/>
    <cellStyle name="60% - Accent1 28" xfId="5375" xr:uid="{00000000-0005-0000-0000-0000580D0000}"/>
    <cellStyle name="60% - Accent1 29" xfId="5376" xr:uid="{00000000-0005-0000-0000-0000590D0000}"/>
    <cellStyle name="60% - Accent1 3" xfId="1656" xr:uid="{00000000-0005-0000-0000-00005A0D0000}"/>
    <cellStyle name="60% - Accent1 3 2" xfId="20298" xr:uid="{00000000-0005-0000-0000-00005B0D0000}"/>
    <cellStyle name="60% - Accent1 3 3" xfId="5377" xr:uid="{00000000-0005-0000-0000-00005C0D0000}"/>
    <cellStyle name="60% - Accent1 30" xfId="5378" xr:uid="{00000000-0005-0000-0000-00005D0D0000}"/>
    <cellStyle name="60% - Accent1 31" xfId="5379" xr:uid="{00000000-0005-0000-0000-00005E0D0000}"/>
    <cellStyle name="60% - Accent1 32" xfId="5380" xr:uid="{00000000-0005-0000-0000-00005F0D0000}"/>
    <cellStyle name="60% - Accent1 33" xfId="5381" xr:uid="{00000000-0005-0000-0000-0000600D0000}"/>
    <cellStyle name="60% - Accent1 34" xfId="5382" xr:uid="{00000000-0005-0000-0000-0000610D0000}"/>
    <cellStyle name="60% - Accent1 35" xfId="5383" xr:uid="{00000000-0005-0000-0000-0000620D0000}"/>
    <cellStyle name="60% - Accent1 36" xfId="5384" xr:uid="{00000000-0005-0000-0000-0000630D0000}"/>
    <cellStyle name="60% - Accent1 37" xfId="5385" xr:uid="{00000000-0005-0000-0000-0000640D0000}"/>
    <cellStyle name="60% - Accent1 38" xfId="5386" xr:uid="{00000000-0005-0000-0000-0000650D0000}"/>
    <cellStyle name="60% - Accent1 39" xfId="5387" xr:uid="{00000000-0005-0000-0000-0000660D0000}"/>
    <cellStyle name="60% - Accent1 4" xfId="1657" xr:uid="{00000000-0005-0000-0000-0000670D0000}"/>
    <cellStyle name="60% - Accent1 4 2" xfId="20299" xr:uid="{00000000-0005-0000-0000-0000680D0000}"/>
    <cellStyle name="60% - Accent1 4 3" xfId="5388" xr:uid="{00000000-0005-0000-0000-0000690D0000}"/>
    <cellStyle name="60% - Accent1 40" xfId="5389" xr:uid="{00000000-0005-0000-0000-00006A0D0000}"/>
    <cellStyle name="60% - Accent1 41" xfId="5390" xr:uid="{00000000-0005-0000-0000-00006B0D0000}"/>
    <cellStyle name="60% - Accent1 42" xfId="5391" xr:uid="{00000000-0005-0000-0000-00006C0D0000}"/>
    <cellStyle name="60% - Accent1 43" xfId="5392" xr:uid="{00000000-0005-0000-0000-00006D0D0000}"/>
    <cellStyle name="60% - Accent1 44" xfId="5393" xr:uid="{00000000-0005-0000-0000-00006E0D0000}"/>
    <cellStyle name="60% - Accent1 45" xfId="5394" xr:uid="{00000000-0005-0000-0000-00006F0D0000}"/>
    <cellStyle name="60% - Accent1 46" xfId="5395" xr:uid="{00000000-0005-0000-0000-0000700D0000}"/>
    <cellStyle name="60% - Accent1 47" xfId="5396" xr:uid="{00000000-0005-0000-0000-0000710D0000}"/>
    <cellStyle name="60% - Accent1 48" xfId="5397" xr:uid="{00000000-0005-0000-0000-0000720D0000}"/>
    <cellStyle name="60% - Accent1 49" xfId="5398" xr:uid="{00000000-0005-0000-0000-0000730D0000}"/>
    <cellStyle name="60% - Accent1 5" xfId="5399" xr:uid="{00000000-0005-0000-0000-0000740D0000}"/>
    <cellStyle name="60% - Accent1 5 2" xfId="20300" xr:uid="{00000000-0005-0000-0000-0000750D0000}"/>
    <cellStyle name="60% - Accent1 50" xfId="5400" xr:uid="{00000000-0005-0000-0000-0000760D0000}"/>
    <cellStyle name="60% - Accent1 51" xfId="5401" xr:uid="{00000000-0005-0000-0000-0000770D0000}"/>
    <cellStyle name="60% - Accent1 52" xfId="5402" xr:uid="{00000000-0005-0000-0000-0000780D0000}"/>
    <cellStyle name="60% - Accent1 53" xfId="5403" xr:uid="{00000000-0005-0000-0000-0000790D0000}"/>
    <cellStyle name="60% - Accent1 54" xfId="5404" xr:uid="{00000000-0005-0000-0000-00007A0D0000}"/>
    <cellStyle name="60% - Accent1 55" xfId="5405" xr:uid="{00000000-0005-0000-0000-00007B0D0000}"/>
    <cellStyle name="60% - Accent1 56" xfId="5406" xr:uid="{00000000-0005-0000-0000-00007C0D0000}"/>
    <cellStyle name="60% - Accent1 57" xfId="5407" xr:uid="{00000000-0005-0000-0000-00007D0D0000}"/>
    <cellStyle name="60% - Accent1 58" xfId="5408" xr:uid="{00000000-0005-0000-0000-00007E0D0000}"/>
    <cellStyle name="60% - Accent1 59" xfId="5409" xr:uid="{00000000-0005-0000-0000-00007F0D0000}"/>
    <cellStyle name="60% - Accent1 6" xfId="5410" xr:uid="{00000000-0005-0000-0000-0000800D0000}"/>
    <cellStyle name="60% - Accent1 60" xfId="5411" xr:uid="{00000000-0005-0000-0000-0000810D0000}"/>
    <cellStyle name="60% - Accent1 61" xfId="5412" xr:uid="{00000000-0005-0000-0000-0000820D0000}"/>
    <cellStyle name="60% - Accent1 62" xfId="5413" xr:uid="{00000000-0005-0000-0000-0000830D0000}"/>
    <cellStyle name="60% - Accent1 63" xfId="5414" xr:uid="{00000000-0005-0000-0000-0000840D0000}"/>
    <cellStyle name="60% - Accent1 64" xfId="5415" xr:uid="{00000000-0005-0000-0000-0000850D0000}"/>
    <cellStyle name="60% - Accent1 65" xfId="5416" xr:uid="{00000000-0005-0000-0000-0000860D0000}"/>
    <cellStyle name="60% - Accent1 66" xfId="5417" xr:uid="{00000000-0005-0000-0000-0000870D0000}"/>
    <cellStyle name="60% - Accent1 67" xfId="5418" xr:uid="{00000000-0005-0000-0000-0000880D0000}"/>
    <cellStyle name="60% - Accent1 68" xfId="5419" xr:uid="{00000000-0005-0000-0000-0000890D0000}"/>
    <cellStyle name="60% - Accent1 69" xfId="5420" xr:uid="{00000000-0005-0000-0000-00008A0D0000}"/>
    <cellStyle name="60% - Accent1 7" xfId="5421" xr:uid="{00000000-0005-0000-0000-00008B0D0000}"/>
    <cellStyle name="60% - Accent1 70" xfId="5422" xr:uid="{00000000-0005-0000-0000-00008C0D0000}"/>
    <cellStyle name="60% - Accent1 71" xfId="5423" xr:uid="{00000000-0005-0000-0000-00008D0D0000}"/>
    <cellStyle name="60% - Accent1 72" xfId="5424" xr:uid="{00000000-0005-0000-0000-00008E0D0000}"/>
    <cellStyle name="60% - Accent1 73" xfId="5425" xr:uid="{00000000-0005-0000-0000-00008F0D0000}"/>
    <cellStyle name="60% - Accent1 74" xfId="5426" xr:uid="{00000000-0005-0000-0000-0000900D0000}"/>
    <cellStyle name="60% - Accent1 75" xfId="5427" xr:uid="{00000000-0005-0000-0000-0000910D0000}"/>
    <cellStyle name="60% - Accent1 76" xfId="5428" xr:uid="{00000000-0005-0000-0000-0000920D0000}"/>
    <cellStyle name="60% - Accent1 77" xfId="5429" xr:uid="{00000000-0005-0000-0000-0000930D0000}"/>
    <cellStyle name="60% - Accent1 78" xfId="5430" xr:uid="{00000000-0005-0000-0000-0000940D0000}"/>
    <cellStyle name="60% - Accent1 79" xfId="5431" xr:uid="{00000000-0005-0000-0000-0000950D0000}"/>
    <cellStyle name="60% - Accent1 8" xfId="5432" xr:uid="{00000000-0005-0000-0000-0000960D0000}"/>
    <cellStyle name="60% - Accent1 80" xfId="5433" xr:uid="{00000000-0005-0000-0000-0000970D0000}"/>
    <cellStyle name="60% - Accent1 81" xfId="5434" xr:uid="{00000000-0005-0000-0000-0000980D0000}"/>
    <cellStyle name="60% - Accent1 82" xfId="5435" xr:uid="{00000000-0005-0000-0000-0000990D0000}"/>
    <cellStyle name="60% - Accent1 83" xfId="5436" xr:uid="{00000000-0005-0000-0000-00009A0D0000}"/>
    <cellStyle name="60% - Accent1 84" xfId="5437" xr:uid="{00000000-0005-0000-0000-00009B0D0000}"/>
    <cellStyle name="60% - Accent1 85" xfId="5438" xr:uid="{00000000-0005-0000-0000-00009C0D0000}"/>
    <cellStyle name="60% - Accent1 86" xfId="5439" xr:uid="{00000000-0005-0000-0000-00009D0D0000}"/>
    <cellStyle name="60% - Accent1 87" xfId="5440" xr:uid="{00000000-0005-0000-0000-00009E0D0000}"/>
    <cellStyle name="60% - Accent1 88" xfId="5441" xr:uid="{00000000-0005-0000-0000-00009F0D0000}"/>
    <cellStyle name="60% - Accent1 89" xfId="5442" xr:uid="{00000000-0005-0000-0000-0000A00D0000}"/>
    <cellStyle name="60% - Accent1 9" xfId="5443" xr:uid="{00000000-0005-0000-0000-0000A10D0000}"/>
    <cellStyle name="60% - Accent1 90" xfId="5444" xr:uid="{00000000-0005-0000-0000-0000A20D0000}"/>
    <cellStyle name="60% - Accent1 91" xfId="5445" xr:uid="{00000000-0005-0000-0000-0000A30D0000}"/>
    <cellStyle name="60% - Accent1 92" xfId="5446" xr:uid="{00000000-0005-0000-0000-0000A40D0000}"/>
    <cellStyle name="60% - Accent1 93" xfId="5447" xr:uid="{00000000-0005-0000-0000-0000A50D0000}"/>
    <cellStyle name="60% - Accent1 94" xfId="5448" xr:uid="{00000000-0005-0000-0000-0000A60D0000}"/>
    <cellStyle name="60% - Accent1 95" xfId="5449" xr:uid="{00000000-0005-0000-0000-0000A70D0000}"/>
    <cellStyle name="60% - Accent1 96" xfId="5450" xr:uid="{00000000-0005-0000-0000-0000A80D0000}"/>
    <cellStyle name="60% - Accent1 97" xfId="5451" xr:uid="{00000000-0005-0000-0000-0000A90D0000}"/>
    <cellStyle name="60% - Accent1 98" xfId="5452" xr:uid="{00000000-0005-0000-0000-0000AA0D0000}"/>
    <cellStyle name="60% - Accent1 99" xfId="5453" xr:uid="{00000000-0005-0000-0000-0000AB0D0000}"/>
    <cellStyle name="60% - Accent2 10" xfId="5454" xr:uid="{00000000-0005-0000-0000-0000AC0D0000}"/>
    <cellStyle name="60% - Accent2 100" xfId="5455" xr:uid="{00000000-0005-0000-0000-0000AD0D0000}"/>
    <cellStyle name="60% - Accent2 101" xfId="5456" xr:uid="{00000000-0005-0000-0000-0000AE0D0000}"/>
    <cellStyle name="60% - Accent2 102" xfId="5457" xr:uid="{00000000-0005-0000-0000-0000AF0D0000}"/>
    <cellStyle name="60% - Accent2 103" xfId="5458" xr:uid="{00000000-0005-0000-0000-0000B00D0000}"/>
    <cellStyle name="60% - Accent2 104" xfId="5459" xr:uid="{00000000-0005-0000-0000-0000B10D0000}"/>
    <cellStyle name="60% - Accent2 105" xfId="5460" xr:uid="{00000000-0005-0000-0000-0000B20D0000}"/>
    <cellStyle name="60% - Accent2 106" xfId="5461" xr:uid="{00000000-0005-0000-0000-0000B30D0000}"/>
    <cellStyle name="60% - Accent2 107" xfId="5462" xr:uid="{00000000-0005-0000-0000-0000B40D0000}"/>
    <cellStyle name="60% - Accent2 108" xfId="5463" xr:uid="{00000000-0005-0000-0000-0000B50D0000}"/>
    <cellStyle name="60% - Accent2 109" xfId="5464" xr:uid="{00000000-0005-0000-0000-0000B60D0000}"/>
    <cellStyle name="60% - Accent2 11" xfId="5465" xr:uid="{00000000-0005-0000-0000-0000B70D0000}"/>
    <cellStyle name="60% - Accent2 110" xfId="5466" xr:uid="{00000000-0005-0000-0000-0000B80D0000}"/>
    <cellStyle name="60% - Accent2 111" xfId="5467" xr:uid="{00000000-0005-0000-0000-0000B90D0000}"/>
    <cellStyle name="60% - Accent2 112" xfId="5468" xr:uid="{00000000-0005-0000-0000-0000BA0D0000}"/>
    <cellStyle name="60% - Accent2 113" xfId="5469" xr:uid="{00000000-0005-0000-0000-0000BB0D0000}"/>
    <cellStyle name="60% - Accent2 114" xfId="5470" xr:uid="{00000000-0005-0000-0000-0000BC0D0000}"/>
    <cellStyle name="60% - Accent2 115" xfId="5471" xr:uid="{00000000-0005-0000-0000-0000BD0D0000}"/>
    <cellStyle name="60% - Accent2 116" xfId="5472" xr:uid="{00000000-0005-0000-0000-0000BE0D0000}"/>
    <cellStyle name="60% - Accent2 117" xfId="5473" xr:uid="{00000000-0005-0000-0000-0000BF0D0000}"/>
    <cellStyle name="60% - Accent2 118" xfId="5474" xr:uid="{00000000-0005-0000-0000-0000C00D0000}"/>
    <cellStyle name="60% - Accent2 119" xfId="5475" xr:uid="{00000000-0005-0000-0000-0000C10D0000}"/>
    <cellStyle name="60% - Accent2 12" xfId="5476" xr:uid="{00000000-0005-0000-0000-0000C20D0000}"/>
    <cellStyle name="60% - Accent2 120" xfId="5477" xr:uid="{00000000-0005-0000-0000-0000C30D0000}"/>
    <cellStyle name="60% - Accent2 121" xfId="5478" xr:uid="{00000000-0005-0000-0000-0000C40D0000}"/>
    <cellStyle name="60% - Accent2 122" xfId="5479" xr:uid="{00000000-0005-0000-0000-0000C50D0000}"/>
    <cellStyle name="60% - Accent2 123" xfId="5480" xr:uid="{00000000-0005-0000-0000-0000C60D0000}"/>
    <cellStyle name="60% - Accent2 124" xfId="5481" xr:uid="{00000000-0005-0000-0000-0000C70D0000}"/>
    <cellStyle name="60% - Accent2 125" xfId="5482" xr:uid="{00000000-0005-0000-0000-0000C80D0000}"/>
    <cellStyle name="60% - Accent2 126" xfId="5483" xr:uid="{00000000-0005-0000-0000-0000C90D0000}"/>
    <cellStyle name="60% - Accent2 127" xfId="5484" xr:uid="{00000000-0005-0000-0000-0000CA0D0000}"/>
    <cellStyle name="60% - Accent2 128" xfId="5485" xr:uid="{00000000-0005-0000-0000-0000CB0D0000}"/>
    <cellStyle name="60% - Accent2 129" xfId="5486" xr:uid="{00000000-0005-0000-0000-0000CC0D0000}"/>
    <cellStyle name="60% - Accent2 13" xfId="5487" xr:uid="{00000000-0005-0000-0000-0000CD0D0000}"/>
    <cellStyle name="60% - Accent2 130" xfId="5488" xr:uid="{00000000-0005-0000-0000-0000CE0D0000}"/>
    <cellStyle name="60% - Accent2 131" xfId="5489" xr:uid="{00000000-0005-0000-0000-0000CF0D0000}"/>
    <cellStyle name="60% - Accent2 132" xfId="5490" xr:uid="{00000000-0005-0000-0000-0000D00D0000}"/>
    <cellStyle name="60% - Accent2 133" xfId="5491" xr:uid="{00000000-0005-0000-0000-0000D10D0000}"/>
    <cellStyle name="60% - Accent2 134" xfId="5492" xr:uid="{00000000-0005-0000-0000-0000D20D0000}"/>
    <cellStyle name="60% - Accent2 135" xfId="5493" xr:uid="{00000000-0005-0000-0000-0000D30D0000}"/>
    <cellStyle name="60% - Accent2 136" xfId="5494" xr:uid="{00000000-0005-0000-0000-0000D40D0000}"/>
    <cellStyle name="60% - Accent2 137" xfId="5495" xr:uid="{00000000-0005-0000-0000-0000D50D0000}"/>
    <cellStyle name="60% - Accent2 138" xfId="5496" xr:uid="{00000000-0005-0000-0000-0000D60D0000}"/>
    <cellStyle name="60% - Accent2 139" xfId="5497" xr:uid="{00000000-0005-0000-0000-0000D70D0000}"/>
    <cellStyle name="60% - Accent2 14" xfId="5498" xr:uid="{00000000-0005-0000-0000-0000D80D0000}"/>
    <cellStyle name="60% - Accent2 140" xfId="5499" xr:uid="{00000000-0005-0000-0000-0000D90D0000}"/>
    <cellStyle name="60% - Accent2 141" xfId="5500" xr:uid="{00000000-0005-0000-0000-0000DA0D0000}"/>
    <cellStyle name="60% - Accent2 142" xfId="5501" xr:uid="{00000000-0005-0000-0000-0000DB0D0000}"/>
    <cellStyle name="60% - Accent2 143" xfId="5502" xr:uid="{00000000-0005-0000-0000-0000DC0D0000}"/>
    <cellStyle name="60% - Accent2 144" xfId="5503" xr:uid="{00000000-0005-0000-0000-0000DD0D0000}"/>
    <cellStyle name="60% - Accent2 145" xfId="5504" xr:uid="{00000000-0005-0000-0000-0000DE0D0000}"/>
    <cellStyle name="60% - Accent2 146" xfId="5505" xr:uid="{00000000-0005-0000-0000-0000DF0D0000}"/>
    <cellStyle name="60% - Accent2 147" xfId="20301" xr:uid="{00000000-0005-0000-0000-0000E00D0000}"/>
    <cellStyle name="60% - Accent2 15" xfId="5506" xr:uid="{00000000-0005-0000-0000-0000E10D0000}"/>
    <cellStyle name="60% - Accent2 16" xfId="5507" xr:uid="{00000000-0005-0000-0000-0000E20D0000}"/>
    <cellStyle name="60% - Accent2 17" xfId="5508" xr:uid="{00000000-0005-0000-0000-0000E30D0000}"/>
    <cellStyle name="60% - Accent2 18" xfId="5509" xr:uid="{00000000-0005-0000-0000-0000E40D0000}"/>
    <cellStyle name="60% - Accent2 19" xfId="5510" xr:uid="{00000000-0005-0000-0000-0000E50D0000}"/>
    <cellStyle name="60% - Accent2 2" xfId="1658" xr:uid="{00000000-0005-0000-0000-0000E60D0000}"/>
    <cellStyle name="60% - Accent2 2 2" xfId="5512" xr:uid="{00000000-0005-0000-0000-0000E70D0000}"/>
    <cellStyle name="60% - Accent2 2 3" xfId="5513" xr:uid="{00000000-0005-0000-0000-0000E80D0000}"/>
    <cellStyle name="60% - Accent2 2 4" xfId="5514" xr:uid="{00000000-0005-0000-0000-0000E90D0000}"/>
    <cellStyle name="60% - Accent2 2 5" xfId="5515" xr:uid="{00000000-0005-0000-0000-0000EA0D0000}"/>
    <cellStyle name="60% - Accent2 2 6" xfId="20302" xr:uid="{00000000-0005-0000-0000-0000EB0D0000}"/>
    <cellStyle name="60% - Accent2 2 7" xfId="5511" xr:uid="{00000000-0005-0000-0000-0000EC0D0000}"/>
    <cellStyle name="60% - Accent2 2_tagihan bruto" xfId="5516" xr:uid="{00000000-0005-0000-0000-0000ED0D0000}"/>
    <cellStyle name="60% - Accent2 20" xfId="5517" xr:uid="{00000000-0005-0000-0000-0000EE0D0000}"/>
    <cellStyle name="60% - Accent2 21" xfId="5518" xr:uid="{00000000-0005-0000-0000-0000EF0D0000}"/>
    <cellStyle name="60% - Accent2 22" xfId="5519" xr:uid="{00000000-0005-0000-0000-0000F00D0000}"/>
    <cellStyle name="60% - Accent2 23" xfId="5520" xr:uid="{00000000-0005-0000-0000-0000F10D0000}"/>
    <cellStyle name="60% - Accent2 24" xfId="5521" xr:uid="{00000000-0005-0000-0000-0000F20D0000}"/>
    <cellStyle name="60% - Accent2 25" xfId="5522" xr:uid="{00000000-0005-0000-0000-0000F30D0000}"/>
    <cellStyle name="60% - Accent2 26" xfId="5523" xr:uid="{00000000-0005-0000-0000-0000F40D0000}"/>
    <cellStyle name="60% - Accent2 27" xfId="5524" xr:uid="{00000000-0005-0000-0000-0000F50D0000}"/>
    <cellStyle name="60% - Accent2 28" xfId="5525" xr:uid="{00000000-0005-0000-0000-0000F60D0000}"/>
    <cellStyle name="60% - Accent2 29" xfId="5526" xr:uid="{00000000-0005-0000-0000-0000F70D0000}"/>
    <cellStyle name="60% - Accent2 3" xfId="1659" xr:uid="{00000000-0005-0000-0000-0000F80D0000}"/>
    <cellStyle name="60% - Accent2 3 2" xfId="20303" xr:uid="{00000000-0005-0000-0000-0000F90D0000}"/>
    <cellStyle name="60% - Accent2 3 3" xfId="5527" xr:uid="{00000000-0005-0000-0000-0000FA0D0000}"/>
    <cellStyle name="60% - Accent2 30" xfId="5528" xr:uid="{00000000-0005-0000-0000-0000FB0D0000}"/>
    <cellStyle name="60% - Accent2 31" xfId="5529" xr:uid="{00000000-0005-0000-0000-0000FC0D0000}"/>
    <cellStyle name="60% - Accent2 32" xfId="5530" xr:uid="{00000000-0005-0000-0000-0000FD0D0000}"/>
    <cellStyle name="60% - Accent2 33" xfId="5531" xr:uid="{00000000-0005-0000-0000-0000FE0D0000}"/>
    <cellStyle name="60% - Accent2 34" xfId="5532" xr:uid="{00000000-0005-0000-0000-0000FF0D0000}"/>
    <cellStyle name="60% - Accent2 35" xfId="5533" xr:uid="{00000000-0005-0000-0000-0000000E0000}"/>
    <cellStyle name="60% - Accent2 36" xfId="5534" xr:uid="{00000000-0005-0000-0000-0000010E0000}"/>
    <cellStyle name="60% - Accent2 37" xfId="5535" xr:uid="{00000000-0005-0000-0000-0000020E0000}"/>
    <cellStyle name="60% - Accent2 38" xfId="5536" xr:uid="{00000000-0005-0000-0000-0000030E0000}"/>
    <cellStyle name="60% - Accent2 39" xfId="5537" xr:uid="{00000000-0005-0000-0000-0000040E0000}"/>
    <cellStyle name="60% - Accent2 4" xfId="1660" xr:uid="{00000000-0005-0000-0000-0000050E0000}"/>
    <cellStyle name="60% - Accent2 4 2" xfId="20304" xr:uid="{00000000-0005-0000-0000-0000060E0000}"/>
    <cellStyle name="60% - Accent2 4 3" xfId="5538" xr:uid="{00000000-0005-0000-0000-0000070E0000}"/>
    <cellStyle name="60% - Accent2 40" xfId="5539" xr:uid="{00000000-0005-0000-0000-0000080E0000}"/>
    <cellStyle name="60% - Accent2 41" xfId="5540" xr:uid="{00000000-0005-0000-0000-0000090E0000}"/>
    <cellStyle name="60% - Accent2 42" xfId="5541" xr:uid="{00000000-0005-0000-0000-00000A0E0000}"/>
    <cellStyle name="60% - Accent2 43" xfId="5542" xr:uid="{00000000-0005-0000-0000-00000B0E0000}"/>
    <cellStyle name="60% - Accent2 44" xfId="5543" xr:uid="{00000000-0005-0000-0000-00000C0E0000}"/>
    <cellStyle name="60% - Accent2 45" xfId="5544" xr:uid="{00000000-0005-0000-0000-00000D0E0000}"/>
    <cellStyle name="60% - Accent2 46" xfId="5545" xr:uid="{00000000-0005-0000-0000-00000E0E0000}"/>
    <cellStyle name="60% - Accent2 47" xfId="5546" xr:uid="{00000000-0005-0000-0000-00000F0E0000}"/>
    <cellStyle name="60% - Accent2 48" xfId="5547" xr:uid="{00000000-0005-0000-0000-0000100E0000}"/>
    <cellStyle name="60% - Accent2 49" xfId="5548" xr:uid="{00000000-0005-0000-0000-0000110E0000}"/>
    <cellStyle name="60% - Accent2 5" xfId="5549" xr:uid="{00000000-0005-0000-0000-0000120E0000}"/>
    <cellStyle name="60% - Accent2 5 2" xfId="20305" xr:uid="{00000000-0005-0000-0000-0000130E0000}"/>
    <cellStyle name="60% - Accent2 50" xfId="5550" xr:uid="{00000000-0005-0000-0000-0000140E0000}"/>
    <cellStyle name="60% - Accent2 51" xfId="5551" xr:uid="{00000000-0005-0000-0000-0000150E0000}"/>
    <cellStyle name="60% - Accent2 52" xfId="5552" xr:uid="{00000000-0005-0000-0000-0000160E0000}"/>
    <cellStyle name="60% - Accent2 53" xfId="5553" xr:uid="{00000000-0005-0000-0000-0000170E0000}"/>
    <cellStyle name="60% - Accent2 54" xfId="5554" xr:uid="{00000000-0005-0000-0000-0000180E0000}"/>
    <cellStyle name="60% - Accent2 55" xfId="5555" xr:uid="{00000000-0005-0000-0000-0000190E0000}"/>
    <cellStyle name="60% - Accent2 56" xfId="5556" xr:uid="{00000000-0005-0000-0000-00001A0E0000}"/>
    <cellStyle name="60% - Accent2 57" xfId="5557" xr:uid="{00000000-0005-0000-0000-00001B0E0000}"/>
    <cellStyle name="60% - Accent2 58" xfId="5558" xr:uid="{00000000-0005-0000-0000-00001C0E0000}"/>
    <cellStyle name="60% - Accent2 59" xfId="5559" xr:uid="{00000000-0005-0000-0000-00001D0E0000}"/>
    <cellStyle name="60% - Accent2 6" xfId="5560" xr:uid="{00000000-0005-0000-0000-00001E0E0000}"/>
    <cellStyle name="60% - Accent2 60" xfId="5561" xr:uid="{00000000-0005-0000-0000-00001F0E0000}"/>
    <cellStyle name="60% - Accent2 61" xfId="5562" xr:uid="{00000000-0005-0000-0000-0000200E0000}"/>
    <cellStyle name="60% - Accent2 62" xfId="5563" xr:uid="{00000000-0005-0000-0000-0000210E0000}"/>
    <cellStyle name="60% - Accent2 63" xfId="5564" xr:uid="{00000000-0005-0000-0000-0000220E0000}"/>
    <cellStyle name="60% - Accent2 64" xfId="5565" xr:uid="{00000000-0005-0000-0000-0000230E0000}"/>
    <cellStyle name="60% - Accent2 65" xfId="5566" xr:uid="{00000000-0005-0000-0000-0000240E0000}"/>
    <cellStyle name="60% - Accent2 66" xfId="5567" xr:uid="{00000000-0005-0000-0000-0000250E0000}"/>
    <cellStyle name="60% - Accent2 67" xfId="5568" xr:uid="{00000000-0005-0000-0000-0000260E0000}"/>
    <cellStyle name="60% - Accent2 68" xfId="5569" xr:uid="{00000000-0005-0000-0000-0000270E0000}"/>
    <cellStyle name="60% - Accent2 69" xfId="5570" xr:uid="{00000000-0005-0000-0000-0000280E0000}"/>
    <cellStyle name="60% - Accent2 7" xfId="5571" xr:uid="{00000000-0005-0000-0000-0000290E0000}"/>
    <cellStyle name="60% - Accent2 70" xfId="5572" xr:uid="{00000000-0005-0000-0000-00002A0E0000}"/>
    <cellStyle name="60% - Accent2 71" xfId="5573" xr:uid="{00000000-0005-0000-0000-00002B0E0000}"/>
    <cellStyle name="60% - Accent2 72" xfId="5574" xr:uid="{00000000-0005-0000-0000-00002C0E0000}"/>
    <cellStyle name="60% - Accent2 73" xfId="5575" xr:uid="{00000000-0005-0000-0000-00002D0E0000}"/>
    <cellStyle name="60% - Accent2 74" xfId="5576" xr:uid="{00000000-0005-0000-0000-00002E0E0000}"/>
    <cellStyle name="60% - Accent2 75" xfId="5577" xr:uid="{00000000-0005-0000-0000-00002F0E0000}"/>
    <cellStyle name="60% - Accent2 76" xfId="5578" xr:uid="{00000000-0005-0000-0000-0000300E0000}"/>
    <cellStyle name="60% - Accent2 77" xfId="5579" xr:uid="{00000000-0005-0000-0000-0000310E0000}"/>
    <cellStyle name="60% - Accent2 78" xfId="5580" xr:uid="{00000000-0005-0000-0000-0000320E0000}"/>
    <cellStyle name="60% - Accent2 79" xfId="5581" xr:uid="{00000000-0005-0000-0000-0000330E0000}"/>
    <cellStyle name="60% - Accent2 8" xfId="5582" xr:uid="{00000000-0005-0000-0000-0000340E0000}"/>
    <cellStyle name="60% - Accent2 80" xfId="5583" xr:uid="{00000000-0005-0000-0000-0000350E0000}"/>
    <cellStyle name="60% - Accent2 81" xfId="5584" xr:uid="{00000000-0005-0000-0000-0000360E0000}"/>
    <cellStyle name="60% - Accent2 82" xfId="5585" xr:uid="{00000000-0005-0000-0000-0000370E0000}"/>
    <cellStyle name="60% - Accent2 83" xfId="5586" xr:uid="{00000000-0005-0000-0000-0000380E0000}"/>
    <cellStyle name="60% - Accent2 84" xfId="5587" xr:uid="{00000000-0005-0000-0000-0000390E0000}"/>
    <cellStyle name="60% - Accent2 85" xfId="5588" xr:uid="{00000000-0005-0000-0000-00003A0E0000}"/>
    <cellStyle name="60% - Accent2 86" xfId="5589" xr:uid="{00000000-0005-0000-0000-00003B0E0000}"/>
    <cellStyle name="60% - Accent2 87" xfId="5590" xr:uid="{00000000-0005-0000-0000-00003C0E0000}"/>
    <cellStyle name="60% - Accent2 88" xfId="5591" xr:uid="{00000000-0005-0000-0000-00003D0E0000}"/>
    <cellStyle name="60% - Accent2 89" xfId="5592" xr:uid="{00000000-0005-0000-0000-00003E0E0000}"/>
    <cellStyle name="60% - Accent2 9" xfId="5593" xr:uid="{00000000-0005-0000-0000-00003F0E0000}"/>
    <cellStyle name="60% - Accent2 90" xfId="5594" xr:uid="{00000000-0005-0000-0000-0000400E0000}"/>
    <cellStyle name="60% - Accent2 91" xfId="5595" xr:uid="{00000000-0005-0000-0000-0000410E0000}"/>
    <cellStyle name="60% - Accent2 92" xfId="5596" xr:uid="{00000000-0005-0000-0000-0000420E0000}"/>
    <cellStyle name="60% - Accent2 93" xfId="5597" xr:uid="{00000000-0005-0000-0000-0000430E0000}"/>
    <cellStyle name="60% - Accent2 94" xfId="5598" xr:uid="{00000000-0005-0000-0000-0000440E0000}"/>
    <cellStyle name="60% - Accent2 95" xfId="5599" xr:uid="{00000000-0005-0000-0000-0000450E0000}"/>
    <cellStyle name="60% - Accent2 96" xfId="5600" xr:uid="{00000000-0005-0000-0000-0000460E0000}"/>
    <cellStyle name="60% - Accent2 97" xfId="5601" xr:uid="{00000000-0005-0000-0000-0000470E0000}"/>
    <cellStyle name="60% - Accent2 98" xfId="5602" xr:uid="{00000000-0005-0000-0000-0000480E0000}"/>
    <cellStyle name="60% - Accent2 99" xfId="5603" xr:uid="{00000000-0005-0000-0000-0000490E0000}"/>
    <cellStyle name="60% - Accent3 10" xfId="5604" xr:uid="{00000000-0005-0000-0000-00004A0E0000}"/>
    <cellStyle name="60% - Accent3 100" xfId="5605" xr:uid="{00000000-0005-0000-0000-00004B0E0000}"/>
    <cellStyle name="60% - Accent3 101" xfId="5606" xr:uid="{00000000-0005-0000-0000-00004C0E0000}"/>
    <cellStyle name="60% - Accent3 102" xfId="5607" xr:uid="{00000000-0005-0000-0000-00004D0E0000}"/>
    <cellStyle name="60% - Accent3 103" xfId="5608" xr:uid="{00000000-0005-0000-0000-00004E0E0000}"/>
    <cellStyle name="60% - Accent3 104" xfId="5609" xr:uid="{00000000-0005-0000-0000-00004F0E0000}"/>
    <cellStyle name="60% - Accent3 105" xfId="5610" xr:uid="{00000000-0005-0000-0000-0000500E0000}"/>
    <cellStyle name="60% - Accent3 106" xfId="5611" xr:uid="{00000000-0005-0000-0000-0000510E0000}"/>
    <cellStyle name="60% - Accent3 107" xfId="5612" xr:uid="{00000000-0005-0000-0000-0000520E0000}"/>
    <cellStyle name="60% - Accent3 108" xfId="5613" xr:uid="{00000000-0005-0000-0000-0000530E0000}"/>
    <cellStyle name="60% - Accent3 109" xfId="5614" xr:uid="{00000000-0005-0000-0000-0000540E0000}"/>
    <cellStyle name="60% - Accent3 11" xfId="5615" xr:uid="{00000000-0005-0000-0000-0000550E0000}"/>
    <cellStyle name="60% - Accent3 110" xfId="5616" xr:uid="{00000000-0005-0000-0000-0000560E0000}"/>
    <cellStyle name="60% - Accent3 111" xfId="5617" xr:uid="{00000000-0005-0000-0000-0000570E0000}"/>
    <cellStyle name="60% - Accent3 112" xfId="5618" xr:uid="{00000000-0005-0000-0000-0000580E0000}"/>
    <cellStyle name="60% - Accent3 113" xfId="5619" xr:uid="{00000000-0005-0000-0000-0000590E0000}"/>
    <cellStyle name="60% - Accent3 114" xfId="5620" xr:uid="{00000000-0005-0000-0000-00005A0E0000}"/>
    <cellStyle name="60% - Accent3 115" xfId="5621" xr:uid="{00000000-0005-0000-0000-00005B0E0000}"/>
    <cellStyle name="60% - Accent3 116" xfId="5622" xr:uid="{00000000-0005-0000-0000-00005C0E0000}"/>
    <cellStyle name="60% - Accent3 117" xfId="5623" xr:uid="{00000000-0005-0000-0000-00005D0E0000}"/>
    <cellStyle name="60% - Accent3 118" xfId="5624" xr:uid="{00000000-0005-0000-0000-00005E0E0000}"/>
    <cellStyle name="60% - Accent3 119" xfId="5625" xr:uid="{00000000-0005-0000-0000-00005F0E0000}"/>
    <cellStyle name="60% - Accent3 12" xfId="5626" xr:uid="{00000000-0005-0000-0000-0000600E0000}"/>
    <cellStyle name="60% - Accent3 120" xfId="5627" xr:uid="{00000000-0005-0000-0000-0000610E0000}"/>
    <cellStyle name="60% - Accent3 121" xfId="5628" xr:uid="{00000000-0005-0000-0000-0000620E0000}"/>
    <cellStyle name="60% - Accent3 122" xfId="5629" xr:uid="{00000000-0005-0000-0000-0000630E0000}"/>
    <cellStyle name="60% - Accent3 123" xfId="5630" xr:uid="{00000000-0005-0000-0000-0000640E0000}"/>
    <cellStyle name="60% - Accent3 124" xfId="5631" xr:uid="{00000000-0005-0000-0000-0000650E0000}"/>
    <cellStyle name="60% - Accent3 125" xfId="5632" xr:uid="{00000000-0005-0000-0000-0000660E0000}"/>
    <cellStyle name="60% - Accent3 126" xfId="5633" xr:uid="{00000000-0005-0000-0000-0000670E0000}"/>
    <cellStyle name="60% - Accent3 127" xfId="5634" xr:uid="{00000000-0005-0000-0000-0000680E0000}"/>
    <cellStyle name="60% - Accent3 128" xfId="5635" xr:uid="{00000000-0005-0000-0000-0000690E0000}"/>
    <cellStyle name="60% - Accent3 129" xfId="5636" xr:uid="{00000000-0005-0000-0000-00006A0E0000}"/>
    <cellStyle name="60% - Accent3 13" xfId="5637" xr:uid="{00000000-0005-0000-0000-00006B0E0000}"/>
    <cellStyle name="60% - Accent3 130" xfId="5638" xr:uid="{00000000-0005-0000-0000-00006C0E0000}"/>
    <cellStyle name="60% - Accent3 131" xfId="5639" xr:uid="{00000000-0005-0000-0000-00006D0E0000}"/>
    <cellStyle name="60% - Accent3 132" xfId="5640" xr:uid="{00000000-0005-0000-0000-00006E0E0000}"/>
    <cellStyle name="60% - Accent3 133" xfId="5641" xr:uid="{00000000-0005-0000-0000-00006F0E0000}"/>
    <cellStyle name="60% - Accent3 134" xfId="5642" xr:uid="{00000000-0005-0000-0000-0000700E0000}"/>
    <cellStyle name="60% - Accent3 135" xfId="5643" xr:uid="{00000000-0005-0000-0000-0000710E0000}"/>
    <cellStyle name="60% - Accent3 136" xfId="5644" xr:uid="{00000000-0005-0000-0000-0000720E0000}"/>
    <cellStyle name="60% - Accent3 137" xfId="5645" xr:uid="{00000000-0005-0000-0000-0000730E0000}"/>
    <cellStyle name="60% - Accent3 138" xfId="5646" xr:uid="{00000000-0005-0000-0000-0000740E0000}"/>
    <cellStyle name="60% - Accent3 139" xfId="5647" xr:uid="{00000000-0005-0000-0000-0000750E0000}"/>
    <cellStyle name="60% - Accent3 14" xfId="5648" xr:uid="{00000000-0005-0000-0000-0000760E0000}"/>
    <cellStyle name="60% - Accent3 140" xfId="5649" xr:uid="{00000000-0005-0000-0000-0000770E0000}"/>
    <cellStyle name="60% - Accent3 141" xfId="5650" xr:uid="{00000000-0005-0000-0000-0000780E0000}"/>
    <cellStyle name="60% - Accent3 142" xfId="5651" xr:uid="{00000000-0005-0000-0000-0000790E0000}"/>
    <cellStyle name="60% - Accent3 143" xfId="5652" xr:uid="{00000000-0005-0000-0000-00007A0E0000}"/>
    <cellStyle name="60% - Accent3 144" xfId="5653" xr:uid="{00000000-0005-0000-0000-00007B0E0000}"/>
    <cellStyle name="60% - Accent3 145" xfId="5654" xr:uid="{00000000-0005-0000-0000-00007C0E0000}"/>
    <cellStyle name="60% - Accent3 146" xfId="5655" xr:uid="{00000000-0005-0000-0000-00007D0E0000}"/>
    <cellStyle name="60% - Accent3 147" xfId="20306" xr:uid="{00000000-0005-0000-0000-00007E0E0000}"/>
    <cellStyle name="60% - Accent3 15" xfId="5656" xr:uid="{00000000-0005-0000-0000-00007F0E0000}"/>
    <cellStyle name="60% - Accent3 16" xfId="5657" xr:uid="{00000000-0005-0000-0000-0000800E0000}"/>
    <cellStyle name="60% - Accent3 17" xfId="5658" xr:uid="{00000000-0005-0000-0000-0000810E0000}"/>
    <cellStyle name="60% - Accent3 18" xfId="5659" xr:uid="{00000000-0005-0000-0000-0000820E0000}"/>
    <cellStyle name="60% - Accent3 19" xfId="5660" xr:uid="{00000000-0005-0000-0000-0000830E0000}"/>
    <cellStyle name="60% - Accent3 2" xfId="1661" xr:uid="{00000000-0005-0000-0000-0000840E0000}"/>
    <cellStyle name="60% - Accent3 2 2" xfId="5662" xr:uid="{00000000-0005-0000-0000-0000850E0000}"/>
    <cellStyle name="60% - Accent3 2 3" xfId="5663" xr:uid="{00000000-0005-0000-0000-0000860E0000}"/>
    <cellStyle name="60% - Accent3 2 4" xfId="5664" xr:uid="{00000000-0005-0000-0000-0000870E0000}"/>
    <cellStyle name="60% - Accent3 2 5" xfId="5665" xr:uid="{00000000-0005-0000-0000-0000880E0000}"/>
    <cellStyle name="60% - Accent3 2 6" xfId="20307" xr:uid="{00000000-0005-0000-0000-0000890E0000}"/>
    <cellStyle name="60% - Accent3 2 7" xfId="5661" xr:uid="{00000000-0005-0000-0000-00008A0E0000}"/>
    <cellStyle name="60% - Accent3 2_tagihan bruto" xfId="5666" xr:uid="{00000000-0005-0000-0000-00008B0E0000}"/>
    <cellStyle name="60% - Accent3 20" xfId="5667" xr:uid="{00000000-0005-0000-0000-00008C0E0000}"/>
    <cellStyle name="60% - Accent3 21" xfId="5668" xr:uid="{00000000-0005-0000-0000-00008D0E0000}"/>
    <cellStyle name="60% - Accent3 22" xfId="5669" xr:uid="{00000000-0005-0000-0000-00008E0E0000}"/>
    <cellStyle name="60% - Accent3 23" xfId="5670" xr:uid="{00000000-0005-0000-0000-00008F0E0000}"/>
    <cellStyle name="60% - Accent3 24" xfId="5671" xr:uid="{00000000-0005-0000-0000-0000900E0000}"/>
    <cellStyle name="60% - Accent3 25" xfId="5672" xr:uid="{00000000-0005-0000-0000-0000910E0000}"/>
    <cellStyle name="60% - Accent3 26" xfId="5673" xr:uid="{00000000-0005-0000-0000-0000920E0000}"/>
    <cellStyle name="60% - Accent3 27" xfId="5674" xr:uid="{00000000-0005-0000-0000-0000930E0000}"/>
    <cellStyle name="60% - Accent3 28" xfId="5675" xr:uid="{00000000-0005-0000-0000-0000940E0000}"/>
    <cellStyle name="60% - Accent3 29" xfId="5676" xr:uid="{00000000-0005-0000-0000-0000950E0000}"/>
    <cellStyle name="60% - Accent3 3" xfId="1662" xr:uid="{00000000-0005-0000-0000-0000960E0000}"/>
    <cellStyle name="60% - Accent3 3 2" xfId="20308" xr:uid="{00000000-0005-0000-0000-0000970E0000}"/>
    <cellStyle name="60% - Accent3 3 3" xfId="5677" xr:uid="{00000000-0005-0000-0000-0000980E0000}"/>
    <cellStyle name="60% - Accent3 30" xfId="5678" xr:uid="{00000000-0005-0000-0000-0000990E0000}"/>
    <cellStyle name="60% - Accent3 31" xfId="5679" xr:uid="{00000000-0005-0000-0000-00009A0E0000}"/>
    <cellStyle name="60% - Accent3 32" xfId="5680" xr:uid="{00000000-0005-0000-0000-00009B0E0000}"/>
    <cellStyle name="60% - Accent3 33" xfId="5681" xr:uid="{00000000-0005-0000-0000-00009C0E0000}"/>
    <cellStyle name="60% - Accent3 34" xfId="5682" xr:uid="{00000000-0005-0000-0000-00009D0E0000}"/>
    <cellStyle name="60% - Accent3 35" xfId="5683" xr:uid="{00000000-0005-0000-0000-00009E0E0000}"/>
    <cellStyle name="60% - Accent3 36" xfId="5684" xr:uid="{00000000-0005-0000-0000-00009F0E0000}"/>
    <cellStyle name="60% - Accent3 37" xfId="5685" xr:uid="{00000000-0005-0000-0000-0000A00E0000}"/>
    <cellStyle name="60% - Accent3 38" xfId="5686" xr:uid="{00000000-0005-0000-0000-0000A10E0000}"/>
    <cellStyle name="60% - Accent3 39" xfId="5687" xr:uid="{00000000-0005-0000-0000-0000A20E0000}"/>
    <cellStyle name="60% - Accent3 4" xfId="1663" xr:uid="{00000000-0005-0000-0000-0000A30E0000}"/>
    <cellStyle name="60% - Accent3 4 2" xfId="20309" xr:uid="{00000000-0005-0000-0000-0000A40E0000}"/>
    <cellStyle name="60% - Accent3 4 3" xfId="5688" xr:uid="{00000000-0005-0000-0000-0000A50E0000}"/>
    <cellStyle name="60% - Accent3 40" xfId="5689" xr:uid="{00000000-0005-0000-0000-0000A60E0000}"/>
    <cellStyle name="60% - Accent3 41" xfId="5690" xr:uid="{00000000-0005-0000-0000-0000A70E0000}"/>
    <cellStyle name="60% - Accent3 42" xfId="5691" xr:uid="{00000000-0005-0000-0000-0000A80E0000}"/>
    <cellStyle name="60% - Accent3 43" xfId="5692" xr:uid="{00000000-0005-0000-0000-0000A90E0000}"/>
    <cellStyle name="60% - Accent3 44" xfId="5693" xr:uid="{00000000-0005-0000-0000-0000AA0E0000}"/>
    <cellStyle name="60% - Accent3 45" xfId="5694" xr:uid="{00000000-0005-0000-0000-0000AB0E0000}"/>
    <cellStyle name="60% - Accent3 46" xfId="5695" xr:uid="{00000000-0005-0000-0000-0000AC0E0000}"/>
    <cellStyle name="60% - Accent3 47" xfId="5696" xr:uid="{00000000-0005-0000-0000-0000AD0E0000}"/>
    <cellStyle name="60% - Accent3 48" xfId="5697" xr:uid="{00000000-0005-0000-0000-0000AE0E0000}"/>
    <cellStyle name="60% - Accent3 49" xfId="5698" xr:uid="{00000000-0005-0000-0000-0000AF0E0000}"/>
    <cellStyle name="60% - Accent3 5" xfId="5699" xr:uid="{00000000-0005-0000-0000-0000B00E0000}"/>
    <cellStyle name="60% - Accent3 5 2" xfId="20310" xr:uid="{00000000-0005-0000-0000-0000B10E0000}"/>
    <cellStyle name="60% - Accent3 50" xfId="5700" xr:uid="{00000000-0005-0000-0000-0000B20E0000}"/>
    <cellStyle name="60% - Accent3 51" xfId="5701" xr:uid="{00000000-0005-0000-0000-0000B30E0000}"/>
    <cellStyle name="60% - Accent3 52" xfId="5702" xr:uid="{00000000-0005-0000-0000-0000B40E0000}"/>
    <cellStyle name="60% - Accent3 53" xfId="5703" xr:uid="{00000000-0005-0000-0000-0000B50E0000}"/>
    <cellStyle name="60% - Accent3 54" xfId="5704" xr:uid="{00000000-0005-0000-0000-0000B60E0000}"/>
    <cellStyle name="60% - Accent3 55" xfId="5705" xr:uid="{00000000-0005-0000-0000-0000B70E0000}"/>
    <cellStyle name="60% - Accent3 56" xfId="5706" xr:uid="{00000000-0005-0000-0000-0000B80E0000}"/>
    <cellStyle name="60% - Accent3 57" xfId="5707" xr:uid="{00000000-0005-0000-0000-0000B90E0000}"/>
    <cellStyle name="60% - Accent3 58" xfId="5708" xr:uid="{00000000-0005-0000-0000-0000BA0E0000}"/>
    <cellStyle name="60% - Accent3 59" xfId="5709" xr:uid="{00000000-0005-0000-0000-0000BB0E0000}"/>
    <cellStyle name="60% - Accent3 6" xfId="5710" xr:uid="{00000000-0005-0000-0000-0000BC0E0000}"/>
    <cellStyle name="60% - Accent3 60" xfId="5711" xr:uid="{00000000-0005-0000-0000-0000BD0E0000}"/>
    <cellStyle name="60% - Accent3 61" xfId="5712" xr:uid="{00000000-0005-0000-0000-0000BE0E0000}"/>
    <cellStyle name="60% - Accent3 62" xfId="5713" xr:uid="{00000000-0005-0000-0000-0000BF0E0000}"/>
    <cellStyle name="60% - Accent3 63" xfId="5714" xr:uid="{00000000-0005-0000-0000-0000C00E0000}"/>
    <cellStyle name="60% - Accent3 64" xfId="5715" xr:uid="{00000000-0005-0000-0000-0000C10E0000}"/>
    <cellStyle name="60% - Accent3 65" xfId="5716" xr:uid="{00000000-0005-0000-0000-0000C20E0000}"/>
    <cellStyle name="60% - Accent3 66" xfId="5717" xr:uid="{00000000-0005-0000-0000-0000C30E0000}"/>
    <cellStyle name="60% - Accent3 67" xfId="5718" xr:uid="{00000000-0005-0000-0000-0000C40E0000}"/>
    <cellStyle name="60% - Accent3 68" xfId="5719" xr:uid="{00000000-0005-0000-0000-0000C50E0000}"/>
    <cellStyle name="60% - Accent3 69" xfId="5720" xr:uid="{00000000-0005-0000-0000-0000C60E0000}"/>
    <cellStyle name="60% - Accent3 7" xfId="5721" xr:uid="{00000000-0005-0000-0000-0000C70E0000}"/>
    <cellStyle name="60% - Accent3 70" xfId="5722" xr:uid="{00000000-0005-0000-0000-0000C80E0000}"/>
    <cellStyle name="60% - Accent3 71" xfId="5723" xr:uid="{00000000-0005-0000-0000-0000C90E0000}"/>
    <cellStyle name="60% - Accent3 72" xfId="5724" xr:uid="{00000000-0005-0000-0000-0000CA0E0000}"/>
    <cellStyle name="60% - Accent3 73" xfId="5725" xr:uid="{00000000-0005-0000-0000-0000CB0E0000}"/>
    <cellStyle name="60% - Accent3 74" xfId="5726" xr:uid="{00000000-0005-0000-0000-0000CC0E0000}"/>
    <cellStyle name="60% - Accent3 75" xfId="5727" xr:uid="{00000000-0005-0000-0000-0000CD0E0000}"/>
    <cellStyle name="60% - Accent3 76" xfId="5728" xr:uid="{00000000-0005-0000-0000-0000CE0E0000}"/>
    <cellStyle name="60% - Accent3 77" xfId="5729" xr:uid="{00000000-0005-0000-0000-0000CF0E0000}"/>
    <cellStyle name="60% - Accent3 78" xfId="5730" xr:uid="{00000000-0005-0000-0000-0000D00E0000}"/>
    <cellStyle name="60% - Accent3 79" xfId="5731" xr:uid="{00000000-0005-0000-0000-0000D10E0000}"/>
    <cellStyle name="60% - Accent3 8" xfId="5732" xr:uid="{00000000-0005-0000-0000-0000D20E0000}"/>
    <cellStyle name="60% - Accent3 80" xfId="5733" xr:uid="{00000000-0005-0000-0000-0000D30E0000}"/>
    <cellStyle name="60% - Accent3 81" xfId="5734" xr:uid="{00000000-0005-0000-0000-0000D40E0000}"/>
    <cellStyle name="60% - Accent3 82" xfId="5735" xr:uid="{00000000-0005-0000-0000-0000D50E0000}"/>
    <cellStyle name="60% - Accent3 83" xfId="5736" xr:uid="{00000000-0005-0000-0000-0000D60E0000}"/>
    <cellStyle name="60% - Accent3 84" xfId="5737" xr:uid="{00000000-0005-0000-0000-0000D70E0000}"/>
    <cellStyle name="60% - Accent3 85" xfId="5738" xr:uid="{00000000-0005-0000-0000-0000D80E0000}"/>
    <cellStyle name="60% - Accent3 86" xfId="5739" xr:uid="{00000000-0005-0000-0000-0000D90E0000}"/>
    <cellStyle name="60% - Accent3 87" xfId="5740" xr:uid="{00000000-0005-0000-0000-0000DA0E0000}"/>
    <cellStyle name="60% - Accent3 88" xfId="5741" xr:uid="{00000000-0005-0000-0000-0000DB0E0000}"/>
    <cellStyle name="60% - Accent3 89" xfId="5742" xr:uid="{00000000-0005-0000-0000-0000DC0E0000}"/>
    <cellStyle name="60% - Accent3 9" xfId="5743" xr:uid="{00000000-0005-0000-0000-0000DD0E0000}"/>
    <cellStyle name="60% - Accent3 90" xfId="5744" xr:uid="{00000000-0005-0000-0000-0000DE0E0000}"/>
    <cellStyle name="60% - Accent3 91" xfId="5745" xr:uid="{00000000-0005-0000-0000-0000DF0E0000}"/>
    <cellStyle name="60% - Accent3 92" xfId="5746" xr:uid="{00000000-0005-0000-0000-0000E00E0000}"/>
    <cellStyle name="60% - Accent3 93" xfId="5747" xr:uid="{00000000-0005-0000-0000-0000E10E0000}"/>
    <cellStyle name="60% - Accent3 94" xfId="5748" xr:uid="{00000000-0005-0000-0000-0000E20E0000}"/>
    <cellStyle name="60% - Accent3 95" xfId="5749" xr:uid="{00000000-0005-0000-0000-0000E30E0000}"/>
    <cellStyle name="60% - Accent3 96" xfId="5750" xr:uid="{00000000-0005-0000-0000-0000E40E0000}"/>
    <cellStyle name="60% - Accent3 97" xfId="5751" xr:uid="{00000000-0005-0000-0000-0000E50E0000}"/>
    <cellStyle name="60% - Accent3 98" xfId="5752" xr:uid="{00000000-0005-0000-0000-0000E60E0000}"/>
    <cellStyle name="60% - Accent3 99" xfId="5753" xr:uid="{00000000-0005-0000-0000-0000E70E0000}"/>
    <cellStyle name="60% - Accent4 10" xfId="5754" xr:uid="{00000000-0005-0000-0000-0000E80E0000}"/>
    <cellStyle name="60% - Accent4 100" xfId="5755" xr:uid="{00000000-0005-0000-0000-0000E90E0000}"/>
    <cellStyle name="60% - Accent4 101" xfId="5756" xr:uid="{00000000-0005-0000-0000-0000EA0E0000}"/>
    <cellStyle name="60% - Accent4 102" xfId="5757" xr:uid="{00000000-0005-0000-0000-0000EB0E0000}"/>
    <cellStyle name="60% - Accent4 103" xfId="5758" xr:uid="{00000000-0005-0000-0000-0000EC0E0000}"/>
    <cellStyle name="60% - Accent4 104" xfId="5759" xr:uid="{00000000-0005-0000-0000-0000ED0E0000}"/>
    <cellStyle name="60% - Accent4 105" xfId="5760" xr:uid="{00000000-0005-0000-0000-0000EE0E0000}"/>
    <cellStyle name="60% - Accent4 106" xfId="5761" xr:uid="{00000000-0005-0000-0000-0000EF0E0000}"/>
    <cellStyle name="60% - Accent4 107" xfId="5762" xr:uid="{00000000-0005-0000-0000-0000F00E0000}"/>
    <cellStyle name="60% - Accent4 108" xfId="5763" xr:uid="{00000000-0005-0000-0000-0000F10E0000}"/>
    <cellStyle name="60% - Accent4 109" xfId="5764" xr:uid="{00000000-0005-0000-0000-0000F20E0000}"/>
    <cellStyle name="60% - Accent4 11" xfId="5765" xr:uid="{00000000-0005-0000-0000-0000F30E0000}"/>
    <cellStyle name="60% - Accent4 110" xfId="5766" xr:uid="{00000000-0005-0000-0000-0000F40E0000}"/>
    <cellStyle name="60% - Accent4 111" xfId="5767" xr:uid="{00000000-0005-0000-0000-0000F50E0000}"/>
    <cellStyle name="60% - Accent4 112" xfId="5768" xr:uid="{00000000-0005-0000-0000-0000F60E0000}"/>
    <cellStyle name="60% - Accent4 113" xfId="5769" xr:uid="{00000000-0005-0000-0000-0000F70E0000}"/>
    <cellStyle name="60% - Accent4 114" xfId="5770" xr:uid="{00000000-0005-0000-0000-0000F80E0000}"/>
    <cellStyle name="60% - Accent4 115" xfId="5771" xr:uid="{00000000-0005-0000-0000-0000F90E0000}"/>
    <cellStyle name="60% - Accent4 116" xfId="5772" xr:uid="{00000000-0005-0000-0000-0000FA0E0000}"/>
    <cellStyle name="60% - Accent4 117" xfId="5773" xr:uid="{00000000-0005-0000-0000-0000FB0E0000}"/>
    <cellStyle name="60% - Accent4 118" xfId="5774" xr:uid="{00000000-0005-0000-0000-0000FC0E0000}"/>
    <cellStyle name="60% - Accent4 119" xfId="5775" xr:uid="{00000000-0005-0000-0000-0000FD0E0000}"/>
    <cellStyle name="60% - Accent4 12" xfId="5776" xr:uid="{00000000-0005-0000-0000-0000FE0E0000}"/>
    <cellStyle name="60% - Accent4 120" xfId="5777" xr:uid="{00000000-0005-0000-0000-0000FF0E0000}"/>
    <cellStyle name="60% - Accent4 121" xfId="5778" xr:uid="{00000000-0005-0000-0000-0000000F0000}"/>
    <cellStyle name="60% - Accent4 122" xfId="5779" xr:uid="{00000000-0005-0000-0000-0000010F0000}"/>
    <cellStyle name="60% - Accent4 123" xfId="5780" xr:uid="{00000000-0005-0000-0000-0000020F0000}"/>
    <cellStyle name="60% - Accent4 124" xfId="5781" xr:uid="{00000000-0005-0000-0000-0000030F0000}"/>
    <cellStyle name="60% - Accent4 125" xfId="5782" xr:uid="{00000000-0005-0000-0000-0000040F0000}"/>
    <cellStyle name="60% - Accent4 126" xfId="5783" xr:uid="{00000000-0005-0000-0000-0000050F0000}"/>
    <cellStyle name="60% - Accent4 127" xfId="5784" xr:uid="{00000000-0005-0000-0000-0000060F0000}"/>
    <cellStyle name="60% - Accent4 128" xfId="5785" xr:uid="{00000000-0005-0000-0000-0000070F0000}"/>
    <cellStyle name="60% - Accent4 129" xfId="5786" xr:uid="{00000000-0005-0000-0000-0000080F0000}"/>
    <cellStyle name="60% - Accent4 13" xfId="5787" xr:uid="{00000000-0005-0000-0000-0000090F0000}"/>
    <cellStyle name="60% - Accent4 130" xfId="5788" xr:uid="{00000000-0005-0000-0000-00000A0F0000}"/>
    <cellStyle name="60% - Accent4 131" xfId="5789" xr:uid="{00000000-0005-0000-0000-00000B0F0000}"/>
    <cellStyle name="60% - Accent4 132" xfId="5790" xr:uid="{00000000-0005-0000-0000-00000C0F0000}"/>
    <cellStyle name="60% - Accent4 133" xfId="5791" xr:uid="{00000000-0005-0000-0000-00000D0F0000}"/>
    <cellStyle name="60% - Accent4 134" xfId="5792" xr:uid="{00000000-0005-0000-0000-00000E0F0000}"/>
    <cellStyle name="60% - Accent4 135" xfId="5793" xr:uid="{00000000-0005-0000-0000-00000F0F0000}"/>
    <cellStyle name="60% - Accent4 136" xfId="5794" xr:uid="{00000000-0005-0000-0000-0000100F0000}"/>
    <cellStyle name="60% - Accent4 137" xfId="5795" xr:uid="{00000000-0005-0000-0000-0000110F0000}"/>
    <cellStyle name="60% - Accent4 138" xfId="5796" xr:uid="{00000000-0005-0000-0000-0000120F0000}"/>
    <cellStyle name="60% - Accent4 139" xfId="5797" xr:uid="{00000000-0005-0000-0000-0000130F0000}"/>
    <cellStyle name="60% - Accent4 14" xfId="5798" xr:uid="{00000000-0005-0000-0000-0000140F0000}"/>
    <cellStyle name="60% - Accent4 140" xfId="5799" xr:uid="{00000000-0005-0000-0000-0000150F0000}"/>
    <cellStyle name="60% - Accent4 141" xfId="5800" xr:uid="{00000000-0005-0000-0000-0000160F0000}"/>
    <cellStyle name="60% - Accent4 142" xfId="5801" xr:uid="{00000000-0005-0000-0000-0000170F0000}"/>
    <cellStyle name="60% - Accent4 143" xfId="5802" xr:uid="{00000000-0005-0000-0000-0000180F0000}"/>
    <cellStyle name="60% - Accent4 144" xfId="5803" xr:uid="{00000000-0005-0000-0000-0000190F0000}"/>
    <cellStyle name="60% - Accent4 145" xfId="5804" xr:uid="{00000000-0005-0000-0000-00001A0F0000}"/>
    <cellStyle name="60% - Accent4 146" xfId="5805" xr:uid="{00000000-0005-0000-0000-00001B0F0000}"/>
    <cellStyle name="60% - Accent4 147" xfId="20311" xr:uid="{00000000-0005-0000-0000-00001C0F0000}"/>
    <cellStyle name="60% - Accent4 15" xfId="5806" xr:uid="{00000000-0005-0000-0000-00001D0F0000}"/>
    <cellStyle name="60% - Accent4 16" xfId="5807" xr:uid="{00000000-0005-0000-0000-00001E0F0000}"/>
    <cellStyle name="60% - Accent4 17" xfId="5808" xr:uid="{00000000-0005-0000-0000-00001F0F0000}"/>
    <cellStyle name="60% - Accent4 18" xfId="5809" xr:uid="{00000000-0005-0000-0000-0000200F0000}"/>
    <cellStyle name="60% - Accent4 19" xfId="5810" xr:uid="{00000000-0005-0000-0000-0000210F0000}"/>
    <cellStyle name="60% - Accent4 2" xfId="1664" xr:uid="{00000000-0005-0000-0000-0000220F0000}"/>
    <cellStyle name="60% - Accent4 2 2" xfId="5812" xr:uid="{00000000-0005-0000-0000-0000230F0000}"/>
    <cellStyle name="60% - Accent4 2 3" xfId="5813" xr:uid="{00000000-0005-0000-0000-0000240F0000}"/>
    <cellStyle name="60% - Accent4 2 4" xfId="5814" xr:uid="{00000000-0005-0000-0000-0000250F0000}"/>
    <cellStyle name="60% - Accent4 2 5" xfId="5815" xr:uid="{00000000-0005-0000-0000-0000260F0000}"/>
    <cellStyle name="60% - Accent4 2 6" xfId="20312" xr:uid="{00000000-0005-0000-0000-0000270F0000}"/>
    <cellStyle name="60% - Accent4 2 7" xfId="5811" xr:uid="{00000000-0005-0000-0000-0000280F0000}"/>
    <cellStyle name="60% - Accent4 2_tagihan bruto" xfId="5816" xr:uid="{00000000-0005-0000-0000-0000290F0000}"/>
    <cellStyle name="60% - Accent4 20" xfId="5817" xr:uid="{00000000-0005-0000-0000-00002A0F0000}"/>
    <cellStyle name="60% - Accent4 21" xfId="5818" xr:uid="{00000000-0005-0000-0000-00002B0F0000}"/>
    <cellStyle name="60% - Accent4 22" xfId="5819" xr:uid="{00000000-0005-0000-0000-00002C0F0000}"/>
    <cellStyle name="60% - Accent4 23" xfId="5820" xr:uid="{00000000-0005-0000-0000-00002D0F0000}"/>
    <cellStyle name="60% - Accent4 24" xfId="5821" xr:uid="{00000000-0005-0000-0000-00002E0F0000}"/>
    <cellStyle name="60% - Accent4 25" xfId="5822" xr:uid="{00000000-0005-0000-0000-00002F0F0000}"/>
    <cellStyle name="60% - Accent4 26" xfId="5823" xr:uid="{00000000-0005-0000-0000-0000300F0000}"/>
    <cellStyle name="60% - Accent4 27" xfId="5824" xr:uid="{00000000-0005-0000-0000-0000310F0000}"/>
    <cellStyle name="60% - Accent4 28" xfId="5825" xr:uid="{00000000-0005-0000-0000-0000320F0000}"/>
    <cellStyle name="60% - Accent4 29" xfId="5826" xr:uid="{00000000-0005-0000-0000-0000330F0000}"/>
    <cellStyle name="60% - Accent4 3" xfId="1665" xr:uid="{00000000-0005-0000-0000-0000340F0000}"/>
    <cellStyle name="60% - Accent4 3 2" xfId="20313" xr:uid="{00000000-0005-0000-0000-0000350F0000}"/>
    <cellStyle name="60% - Accent4 3 3" xfId="5827" xr:uid="{00000000-0005-0000-0000-0000360F0000}"/>
    <cellStyle name="60% - Accent4 30" xfId="5828" xr:uid="{00000000-0005-0000-0000-0000370F0000}"/>
    <cellStyle name="60% - Accent4 31" xfId="5829" xr:uid="{00000000-0005-0000-0000-0000380F0000}"/>
    <cellStyle name="60% - Accent4 32" xfId="5830" xr:uid="{00000000-0005-0000-0000-0000390F0000}"/>
    <cellStyle name="60% - Accent4 33" xfId="5831" xr:uid="{00000000-0005-0000-0000-00003A0F0000}"/>
    <cellStyle name="60% - Accent4 34" xfId="5832" xr:uid="{00000000-0005-0000-0000-00003B0F0000}"/>
    <cellStyle name="60% - Accent4 35" xfId="5833" xr:uid="{00000000-0005-0000-0000-00003C0F0000}"/>
    <cellStyle name="60% - Accent4 36" xfId="5834" xr:uid="{00000000-0005-0000-0000-00003D0F0000}"/>
    <cellStyle name="60% - Accent4 37" xfId="5835" xr:uid="{00000000-0005-0000-0000-00003E0F0000}"/>
    <cellStyle name="60% - Accent4 38" xfId="5836" xr:uid="{00000000-0005-0000-0000-00003F0F0000}"/>
    <cellStyle name="60% - Accent4 39" xfId="5837" xr:uid="{00000000-0005-0000-0000-0000400F0000}"/>
    <cellStyle name="60% - Accent4 4" xfId="1666" xr:uid="{00000000-0005-0000-0000-0000410F0000}"/>
    <cellStyle name="60% - Accent4 4 2" xfId="20314" xr:uid="{00000000-0005-0000-0000-0000420F0000}"/>
    <cellStyle name="60% - Accent4 4 3" xfId="5838" xr:uid="{00000000-0005-0000-0000-0000430F0000}"/>
    <cellStyle name="60% - Accent4 40" xfId="5839" xr:uid="{00000000-0005-0000-0000-0000440F0000}"/>
    <cellStyle name="60% - Accent4 41" xfId="5840" xr:uid="{00000000-0005-0000-0000-0000450F0000}"/>
    <cellStyle name="60% - Accent4 42" xfId="5841" xr:uid="{00000000-0005-0000-0000-0000460F0000}"/>
    <cellStyle name="60% - Accent4 43" xfId="5842" xr:uid="{00000000-0005-0000-0000-0000470F0000}"/>
    <cellStyle name="60% - Accent4 44" xfId="5843" xr:uid="{00000000-0005-0000-0000-0000480F0000}"/>
    <cellStyle name="60% - Accent4 45" xfId="5844" xr:uid="{00000000-0005-0000-0000-0000490F0000}"/>
    <cellStyle name="60% - Accent4 46" xfId="5845" xr:uid="{00000000-0005-0000-0000-00004A0F0000}"/>
    <cellStyle name="60% - Accent4 47" xfId="5846" xr:uid="{00000000-0005-0000-0000-00004B0F0000}"/>
    <cellStyle name="60% - Accent4 48" xfId="5847" xr:uid="{00000000-0005-0000-0000-00004C0F0000}"/>
    <cellStyle name="60% - Accent4 49" xfId="5848" xr:uid="{00000000-0005-0000-0000-00004D0F0000}"/>
    <cellStyle name="60% - Accent4 5" xfId="5849" xr:uid="{00000000-0005-0000-0000-00004E0F0000}"/>
    <cellStyle name="60% - Accent4 5 2" xfId="20315" xr:uid="{00000000-0005-0000-0000-00004F0F0000}"/>
    <cellStyle name="60% - Accent4 50" xfId="5850" xr:uid="{00000000-0005-0000-0000-0000500F0000}"/>
    <cellStyle name="60% - Accent4 51" xfId="5851" xr:uid="{00000000-0005-0000-0000-0000510F0000}"/>
    <cellStyle name="60% - Accent4 52" xfId="5852" xr:uid="{00000000-0005-0000-0000-0000520F0000}"/>
    <cellStyle name="60% - Accent4 53" xfId="5853" xr:uid="{00000000-0005-0000-0000-0000530F0000}"/>
    <cellStyle name="60% - Accent4 54" xfId="5854" xr:uid="{00000000-0005-0000-0000-0000540F0000}"/>
    <cellStyle name="60% - Accent4 55" xfId="5855" xr:uid="{00000000-0005-0000-0000-0000550F0000}"/>
    <cellStyle name="60% - Accent4 56" xfId="5856" xr:uid="{00000000-0005-0000-0000-0000560F0000}"/>
    <cellStyle name="60% - Accent4 57" xfId="5857" xr:uid="{00000000-0005-0000-0000-0000570F0000}"/>
    <cellStyle name="60% - Accent4 58" xfId="5858" xr:uid="{00000000-0005-0000-0000-0000580F0000}"/>
    <cellStyle name="60% - Accent4 59" xfId="5859" xr:uid="{00000000-0005-0000-0000-0000590F0000}"/>
    <cellStyle name="60% - Accent4 6" xfId="5860" xr:uid="{00000000-0005-0000-0000-00005A0F0000}"/>
    <cellStyle name="60% - Accent4 60" xfId="5861" xr:uid="{00000000-0005-0000-0000-00005B0F0000}"/>
    <cellStyle name="60% - Accent4 61" xfId="5862" xr:uid="{00000000-0005-0000-0000-00005C0F0000}"/>
    <cellStyle name="60% - Accent4 62" xfId="5863" xr:uid="{00000000-0005-0000-0000-00005D0F0000}"/>
    <cellStyle name="60% - Accent4 63" xfId="5864" xr:uid="{00000000-0005-0000-0000-00005E0F0000}"/>
    <cellStyle name="60% - Accent4 64" xfId="5865" xr:uid="{00000000-0005-0000-0000-00005F0F0000}"/>
    <cellStyle name="60% - Accent4 65" xfId="5866" xr:uid="{00000000-0005-0000-0000-0000600F0000}"/>
    <cellStyle name="60% - Accent4 66" xfId="5867" xr:uid="{00000000-0005-0000-0000-0000610F0000}"/>
    <cellStyle name="60% - Accent4 67" xfId="5868" xr:uid="{00000000-0005-0000-0000-0000620F0000}"/>
    <cellStyle name="60% - Accent4 68" xfId="5869" xr:uid="{00000000-0005-0000-0000-0000630F0000}"/>
    <cellStyle name="60% - Accent4 69" xfId="5870" xr:uid="{00000000-0005-0000-0000-0000640F0000}"/>
    <cellStyle name="60% - Accent4 7" xfId="5871" xr:uid="{00000000-0005-0000-0000-0000650F0000}"/>
    <cellStyle name="60% - Accent4 70" xfId="5872" xr:uid="{00000000-0005-0000-0000-0000660F0000}"/>
    <cellStyle name="60% - Accent4 71" xfId="5873" xr:uid="{00000000-0005-0000-0000-0000670F0000}"/>
    <cellStyle name="60% - Accent4 72" xfId="5874" xr:uid="{00000000-0005-0000-0000-0000680F0000}"/>
    <cellStyle name="60% - Accent4 73" xfId="5875" xr:uid="{00000000-0005-0000-0000-0000690F0000}"/>
    <cellStyle name="60% - Accent4 74" xfId="5876" xr:uid="{00000000-0005-0000-0000-00006A0F0000}"/>
    <cellStyle name="60% - Accent4 75" xfId="5877" xr:uid="{00000000-0005-0000-0000-00006B0F0000}"/>
    <cellStyle name="60% - Accent4 76" xfId="5878" xr:uid="{00000000-0005-0000-0000-00006C0F0000}"/>
    <cellStyle name="60% - Accent4 77" xfId="5879" xr:uid="{00000000-0005-0000-0000-00006D0F0000}"/>
    <cellStyle name="60% - Accent4 78" xfId="5880" xr:uid="{00000000-0005-0000-0000-00006E0F0000}"/>
    <cellStyle name="60% - Accent4 79" xfId="5881" xr:uid="{00000000-0005-0000-0000-00006F0F0000}"/>
    <cellStyle name="60% - Accent4 8" xfId="5882" xr:uid="{00000000-0005-0000-0000-0000700F0000}"/>
    <cellStyle name="60% - Accent4 80" xfId="5883" xr:uid="{00000000-0005-0000-0000-0000710F0000}"/>
    <cellStyle name="60% - Accent4 81" xfId="5884" xr:uid="{00000000-0005-0000-0000-0000720F0000}"/>
    <cellStyle name="60% - Accent4 82" xfId="5885" xr:uid="{00000000-0005-0000-0000-0000730F0000}"/>
    <cellStyle name="60% - Accent4 83" xfId="5886" xr:uid="{00000000-0005-0000-0000-0000740F0000}"/>
    <cellStyle name="60% - Accent4 84" xfId="5887" xr:uid="{00000000-0005-0000-0000-0000750F0000}"/>
    <cellStyle name="60% - Accent4 85" xfId="5888" xr:uid="{00000000-0005-0000-0000-0000760F0000}"/>
    <cellStyle name="60% - Accent4 86" xfId="5889" xr:uid="{00000000-0005-0000-0000-0000770F0000}"/>
    <cellStyle name="60% - Accent4 87" xfId="5890" xr:uid="{00000000-0005-0000-0000-0000780F0000}"/>
    <cellStyle name="60% - Accent4 88" xfId="5891" xr:uid="{00000000-0005-0000-0000-0000790F0000}"/>
    <cellStyle name="60% - Accent4 89" xfId="5892" xr:uid="{00000000-0005-0000-0000-00007A0F0000}"/>
    <cellStyle name="60% - Accent4 9" xfId="5893" xr:uid="{00000000-0005-0000-0000-00007B0F0000}"/>
    <cellStyle name="60% - Accent4 90" xfId="5894" xr:uid="{00000000-0005-0000-0000-00007C0F0000}"/>
    <cellStyle name="60% - Accent4 91" xfId="5895" xr:uid="{00000000-0005-0000-0000-00007D0F0000}"/>
    <cellStyle name="60% - Accent4 92" xfId="5896" xr:uid="{00000000-0005-0000-0000-00007E0F0000}"/>
    <cellStyle name="60% - Accent4 93" xfId="5897" xr:uid="{00000000-0005-0000-0000-00007F0F0000}"/>
    <cellStyle name="60% - Accent4 94" xfId="5898" xr:uid="{00000000-0005-0000-0000-0000800F0000}"/>
    <cellStyle name="60% - Accent4 95" xfId="5899" xr:uid="{00000000-0005-0000-0000-0000810F0000}"/>
    <cellStyle name="60% - Accent4 96" xfId="5900" xr:uid="{00000000-0005-0000-0000-0000820F0000}"/>
    <cellStyle name="60% - Accent4 97" xfId="5901" xr:uid="{00000000-0005-0000-0000-0000830F0000}"/>
    <cellStyle name="60% - Accent4 98" xfId="5902" xr:uid="{00000000-0005-0000-0000-0000840F0000}"/>
    <cellStyle name="60% - Accent4 99" xfId="5903" xr:uid="{00000000-0005-0000-0000-0000850F0000}"/>
    <cellStyle name="60% - Accent5 10" xfId="5904" xr:uid="{00000000-0005-0000-0000-0000860F0000}"/>
    <cellStyle name="60% - Accent5 100" xfId="5905" xr:uid="{00000000-0005-0000-0000-0000870F0000}"/>
    <cellStyle name="60% - Accent5 101" xfId="5906" xr:uid="{00000000-0005-0000-0000-0000880F0000}"/>
    <cellStyle name="60% - Accent5 102" xfId="5907" xr:uid="{00000000-0005-0000-0000-0000890F0000}"/>
    <cellStyle name="60% - Accent5 103" xfId="5908" xr:uid="{00000000-0005-0000-0000-00008A0F0000}"/>
    <cellStyle name="60% - Accent5 104" xfId="5909" xr:uid="{00000000-0005-0000-0000-00008B0F0000}"/>
    <cellStyle name="60% - Accent5 105" xfId="5910" xr:uid="{00000000-0005-0000-0000-00008C0F0000}"/>
    <cellStyle name="60% - Accent5 106" xfId="5911" xr:uid="{00000000-0005-0000-0000-00008D0F0000}"/>
    <cellStyle name="60% - Accent5 107" xfId="5912" xr:uid="{00000000-0005-0000-0000-00008E0F0000}"/>
    <cellStyle name="60% - Accent5 108" xfId="5913" xr:uid="{00000000-0005-0000-0000-00008F0F0000}"/>
    <cellStyle name="60% - Accent5 109" xfId="5914" xr:uid="{00000000-0005-0000-0000-0000900F0000}"/>
    <cellStyle name="60% - Accent5 11" xfId="5915" xr:uid="{00000000-0005-0000-0000-0000910F0000}"/>
    <cellStyle name="60% - Accent5 110" xfId="5916" xr:uid="{00000000-0005-0000-0000-0000920F0000}"/>
    <cellStyle name="60% - Accent5 111" xfId="5917" xr:uid="{00000000-0005-0000-0000-0000930F0000}"/>
    <cellStyle name="60% - Accent5 112" xfId="5918" xr:uid="{00000000-0005-0000-0000-0000940F0000}"/>
    <cellStyle name="60% - Accent5 113" xfId="5919" xr:uid="{00000000-0005-0000-0000-0000950F0000}"/>
    <cellStyle name="60% - Accent5 114" xfId="5920" xr:uid="{00000000-0005-0000-0000-0000960F0000}"/>
    <cellStyle name="60% - Accent5 115" xfId="5921" xr:uid="{00000000-0005-0000-0000-0000970F0000}"/>
    <cellStyle name="60% - Accent5 116" xfId="5922" xr:uid="{00000000-0005-0000-0000-0000980F0000}"/>
    <cellStyle name="60% - Accent5 117" xfId="5923" xr:uid="{00000000-0005-0000-0000-0000990F0000}"/>
    <cellStyle name="60% - Accent5 118" xfId="5924" xr:uid="{00000000-0005-0000-0000-00009A0F0000}"/>
    <cellStyle name="60% - Accent5 119" xfId="5925" xr:uid="{00000000-0005-0000-0000-00009B0F0000}"/>
    <cellStyle name="60% - Accent5 12" xfId="5926" xr:uid="{00000000-0005-0000-0000-00009C0F0000}"/>
    <cellStyle name="60% - Accent5 120" xfId="5927" xr:uid="{00000000-0005-0000-0000-00009D0F0000}"/>
    <cellStyle name="60% - Accent5 121" xfId="5928" xr:uid="{00000000-0005-0000-0000-00009E0F0000}"/>
    <cellStyle name="60% - Accent5 122" xfId="5929" xr:uid="{00000000-0005-0000-0000-00009F0F0000}"/>
    <cellStyle name="60% - Accent5 123" xfId="5930" xr:uid="{00000000-0005-0000-0000-0000A00F0000}"/>
    <cellStyle name="60% - Accent5 124" xfId="5931" xr:uid="{00000000-0005-0000-0000-0000A10F0000}"/>
    <cellStyle name="60% - Accent5 125" xfId="5932" xr:uid="{00000000-0005-0000-0000-0000A20F0000}"/>
    <cellStyle name="60% - Accent5 126" xfId="5933" xr:uid="{00000000-0005-0000-0000-0000A30F0000}"/>
    <cellStyle name="60% - Accent5 127" xfId="5934" xr:uid="{00000000-0005-0000-0000-0000A40F0000}"/>
    <cellStyle name="60% - Accent5 128" xfId="5935" xr:uid="{00000000-0005-0000-0000-0000A50F0000}"/>
    <cellStyle name="60% - Accent5 129" xfId="5936" xr:uid="{00000000-0005-0000-0000-0000A60F0000}"/>
    <cellStyle name="60% - Accent5 13" xfId="5937" xr:uid="{00000000-0005-0000-0000-0000A70F0000}"/>
    <cellStyle name="60% - Accent5 130" xfId="5938" xr:uid="{00000000-0005-0000-0000-0000A80F0000}"/>
    <cellStyle name="60% - Accent5 131" xfId="5939" xr:uid="{00000000-0005-0000-0000-0000A90F0000}"/>
    <cellStyle name="60% - Accent5 132" xfId="5940" xr:uid="{00000000-0005-0000-0000-0000AA0F0000}"/>
    <cellStyle name="60% - Accent5 133" xfId="5941" xr:uid="{00000000-0005-0000-0000-0000AB0F0000}"/>
    <cellStyle name="60% - Accent5 134" xfId="5942" xr:uid="{00000000-0005-0000-0000-0000AC0F0000}"/>
    <cellStyle name="60% - Accent5 135" xfId="5943" xr:uid="{00000000-0005-0000-0000-0000AD0F0000}"/>
    <cellStyle name="60% - Accent5 136" xfId="5944" xr:uid="{00000000-0005-0000-0000-0000AE0F0000}"/>
    <cellStyle name="60% - Accent5 137" xfId="5945" xr:uid="{00000000-0005-0000-0000-0000AF0F0000}"/>
    <cellStyle name="60% - Accent5 138" xfId="5946" xr:uid="{00000000-0005-0000-0000-0000B00F0000}"/>
    <cellStyle name="60% - Accent5 139" xfId="5947" xr:uid="{00000000-0005-0000-0000-0000B10F0000}"/>
    <cellStyle name="60% - Accent5 14" xfId="5948" xr:uid="{00000000-0005-0000-0000-0000B20F0000}"/>
    <cellStyle name="60% - Accent5 140" xfId="5949" xr:uid="{00000000-0005-0000-0000-0000B30F0000}"/>
    <cellStyle name="60% - Accent5 141" xfId="5950" xr:uid="{00000000-0005-0000-0000-0000B40F0000}"/>
    <cellStyle name="60% - Accent5 142" xfId="5951" xr:uid="{00000000-0005-0000-0000-0000B50F0000}"/>
    <cellStyle name="60% - Accent5 143" xfId="5952" xr:uid="{00000000-0005-0000-0000-0000B60F0000}"/>
    <cellStyle name="60% - Accent5 144" xfId="5953" xr:uid="{00000000-0005-0000-0000-0000B70F0000}"/>
    <cellStyle name="60% - Accent5 145" xfId="5954" xr:uid="{00000000-0005-0000-0000-0000B80F0000}"/>
    <cellStyle name="60% - Accent5 146" xfId="5955" xr:uid="{00000000-0005-0000-0000-0000B90F0000}"/>
    <cellStyle name="60% - Accent5 147" xfId="20316" xr:uid="{00000000-0005-0000-0000-0000BA0F0000}"/>
    <cellStyle name="60% - Accent5 15" xfId="5956" xr:uid="{00000000-0005-0000-0000-0000BB0F0000}"/>
    <cellStyle name="60% - Accent5 16" xfId="5957" xr:uid="{00000000-0005-0000-0000-0000BC0F0000}"/>
    <cellStyle name="60% - Accent5 17" xfId="5958" xr:uid="{00000000-0005-0000-0000-0000BD0F0000}"/>
    <cellStyle name="60% - Accent5 18" xfId="5959" xr:uid="{00000000-0005-0000-0000-0000BE0F0000}"/>
    <cellStyle name="60% - Accent5 19" xfId="5960" xr:uid="{00000000-0005-0000-0000-0000BF0F0000}"/>
    <cellStyle name="60% - Accent5 2" xfId="1667" xr:uid="{00000000-0005-0000-0000-0000C00F0000}"/>
    <cellStyle name="60% - Accent5 2 2" xfId="5962" xr:uid="{00000000-0005-0000-0000-0000C10F0000}"/>
    <cellStyle name="60% - Accent5 2 3" xfId="5963" xr:uid="{00000000-0005-0000-0000-0000C20F0000}"/>
    <cellStyle name="60% - Accent5 2 4" xfId="5964" xr:uid="{00000000-0005-0000-0000-0000C30F0000}"/>
    <cellStyle name="60% - Accent5 2 5" xfId="5965" xr:uid="{00000000-0005-0000-0000-0000C40F0000}"/>
    <cellStyle name="60% - Accent5 2 6" xfId="20317" xr:uid="{00000000-0005-0000-0000-0000C50F0000}"/>
    <cellStyle name="60% - Accent5 2 7" xfId="5961" xr:uid="{00000000-0005-0000-0000-0000C60F0000}"/>
    <cellStyle name="60% - Accent5 2_tagihan bruto" xfId="5966" xr:uid="{00000000-0005-0000-0000-0000C70F0000}"/>
    <cellStyle name="60% - Accent5 20" xfId="5967" xr:uid="{00000000-0005-0000-0000-0000C80F0000}"/>
    <cellStyle name="60% - Accent5 21" xfId="5968" xr:uid="{00000000-0005-0000-0000-0000C90F0000}"/>
    <cellStyle name="60% - Accent5 22" xfId="5969" xr:uid="{00000000-0005-0000-0000-0000CA0F0000}"/>
    <cellStyle name="60% - Accent5 23" xfId="5970" xr:uid="{00000000-0005-0000-0000-0000CB0F0000}"/>
    <cellStyle name="60% - Accent5 24" xfId="5971" xr:uid="{00000000-0005-0000-0000-0000CC0F0000}"/>
    <cellStyle name="60% - Accent5 25" xfId="5972" xr:uid="{00000000-0005-0000-0000-0000CD0F0000}"/>
    <cellStyle name="60% - Accent5 26" xfId="5973" xr:uid="{00000000-0005-0000-0000-0000CE0F0000}"/>
    <cellStyle name="60% - Accent5 27" xfId="5974" xr:uid="{00000000-0005-0000-0000-0000CF0F0000}"/>
    <cellStyle name="60% - Accent5 28" xfId="5975" xr:uid="{00000000-0005-0000-0000-0000D00F0000}"/>
    <cellStyle name="60% - Accent5 29" xfId="5976" xr:uid="{00000000-0005-0000-0000-0000D10F0000}"/>
    <cellStyle name="60% - Accent5 3" xfId="1668" xr:uid="{00000000-0005-0000-0000-0000D20F0000}"/>
    <cellStyle name="60% - Accent5 3 2" xfId="20318" xr:uid="{00000000-0005-0000-0000-0000D30F0000}"/>
    <cellStyle name="60% - Accent5 3 3" xfId="5977" xr:uid="{00000000-0005-0000-0000-0000D40F0000}"/>
    <cellStyle name="60% - Accent5 30" xfId="5978" xr:uid="{00000000-0005-0000-0000-0000D50F0000}"/>
    <cellStyle name="60% - Accent5 31" xfId="5979" xr:uid="{00000000-0005-0000-0000-0000D60F0000}"/>
    <cellStyle name="60% - Accent5 32" xfId="5980" xr:uid="{00000000-0005-0000-0000-0000D70F0000}"/>
    <cellStyle name="60% - Accent5 33" xfId="5981" xr:uid="{00000000-0005-0000-0000-0000D80F0000}"/>
    <cellStyle name="60% - Accent5 34" xfId="5982" xr:uid="{00000000-0005-0000-0000-0000D90F0000}"/>
    <cellStyle name="60% - Accent5 35" xfId="5983" xr:uid="{00000000-0005-0000-0000-0000DA0F0000}"/>
    <cellStyle name="60% - Accent5 36" xfId="5984" xr:uid="{00000000-0005-0000-0000-0000DB0F0000}"/>
    <cellStyle name="60% - Accent5 37" xfId="5985" xr:uid="{00000000-0005-0000-0000-0000DC0F0000}"/>
    <cellStyle name="60% - Accent5 38" xfId="5986" xr:uid="{00000000-0005-0000-0000-0000DD0F0000}"/>
    <cellStyle name="60% - Accent5 39" xfId="5987" xr:uid="{00000000-0005-0000-0000-0000DE0F0000}"/>
    <cellStyle name="60% - Accent5 4" xfId="1669" xr:uid="{00000000-0005-0000-0000-0000DF0F0000}"/>
    <cellStyle name="60% - Accent5 4 2" xfId="20319" xr:uid="{00000000-0005-0000-0000-0000E00F0000}"/>
    <cellStyle name="60% - Accent5 4 3" xfId="5988" xr:uid="{00000000-0005-0000-0000-0000E10F0000}"/>
    <cellStyle name="60% - Accent5 40" xfId="5989" xr:uid="{00000000-0005-0000-0000-0000E20F0000}"/>
    <cellStyle name="60% - Accent5 41" xfId="5990" xr:uid="{00000000-0005-0000-0000-0000E30F0000}"/>
    <cellStyle name="60% - Accent5 42" xfId="5991" xr:uid="{00000000-0005-0000-0000-0000E40F0000}"/>
    <cellStyle name="60% - Accent5 43" xfId="5992" xr:uid="{00000000-0005-0000-0000-0000E50F0000}"/>
    <cellStyle name="60% - Accent5 44" xfId="5993" xr:uid="{00000000-0005-0000-0000-0000E60F0000}"/>
    <cellStyle name="60% - Accent5 45" xfId="5994" xr:uid="{00000000-0005-0000-0000-0000E70F0000}"/>
    <cellStyle name="60% - Accent5 46" xfId="5995" xr:uid="{00000000-0005-0000-0000-0000E80F0000}"/>
    <cellStyle name="60% - Accent5 47" xfId="5996" xr:uid="{00000000-0005-0000-0000-0000E90F0000}"/>
    <cellStyle name="60% - Accent5 48" xfId="5997" xr:uid="{00000000-0005-0000-0000-0000EA0F0000}"/>
    <cellStyle name="60% - Accent5 49" xfId="5998" xr:uid="{00000000-0005-0000-0000-0000EB0F0000}"/>
    <cellStyle name="60% - Accent5 5" xfId="5999" xr:uid="{00000000-0005-0000-0000-0000EC0F0000}"/>
    <cellStyle name="60% - Accent5 5 2" xfId="20320" xr:uid="{00000000-0005-0000-0000-0000ED0F0000}"/>
    <cellStyle name="60% - Accent5 50" xfId="6000" xr:uid="{00000000-0005-0000-0000-0000EE0F0000}"/>
    <cellStyle name="60% - Accent5 51" xfId="6001" xr:uid="{00000000-0005-0000-0000-0000EF0F0000}"/>
    <cellStyle name="60% - Accent5 52" xfId="6002" xr:uid="{00000000-0005-0000-0000-0000F00F0000}"/>
    <cellStyle name="60% - Accent5 53" xfId="6003" xr:uid="{00000000-0005-0000-0000-0000F10F0000}"/>
    <cellStyle name="60% - Accent5 54" xfId="6004" xr:uid="{00000000-0005-0000-0000-0000F20F0000}"/>
    <cellStyle name="60% - Accent5 55" xfId="6005" xr:uid="{00000000-0005-0000-0000-0000F30F0000}"/>
    <cellStyle name="60% - Accent5 56" xfId="6006" xr:uid="{00000000-0005-0000-0000-0000F40F0000}"/>
    <cellStyle name="60% - Accent5 57" xfId="6007" xr:uid="{00000000-0005-0000-0000-0000F50F0000}"/>
    <cellStyle name="60% - Accent5 58" xfId="6008" xr:uid="{00000000-0005-0000-0000-0000F60F0000}"/>
    <cellStyle name="60% - Accent5 59" xfId="6009" xr:uid="{00000000-0005-0000-0000-0000F70F0000}"/>
    <cellStyle name="60% - Accent5 6" xfId="6010" xr:uid="{00000000-0005-0000-0000-0000F80F0000}"/>
    <cellStyle name="60% - Accent5 60" xfId="6011" xr:uid="{00000000-0005-0000-0000-0000F90F0000}"/>
    <cellStyle name="60% - Accent5 61" xfId="6012" xr:uid="{00000000-0005-0000-0000-0000FA0F0000}"/>
    <cellStyle name="60% - Accent5 62" xfId="6013" xr:uid="{00000000-0005-0000-0000-0000FB0F0000}"/>
    <cellStyle name="60% - Accent5 63" xfId="6014" xr:uid="{00000000-0005-0000-0000-0000FC0F0000}"/>
    <cellStyle name="60% - Accent5 64" xfId="6015" xr:uid="{00000000-0005-0000-0000-0000FD0F0000}"/>
    <cellStyle name="60% - Accent5 65" xfId="6016" xr:uid="{00000000-0005-0000-0000-0000FE0F0000}"/>
    <cellStyle name="60% - Accent5 66" xfId="6017" xr:uid="{00000000-0005-0000-0000-0000FF0F0000}"/>
    <cellStyle name="60% - Accent5 67" xfId="6018" xr:uid="{00000000-0005-0000-0000-000000100000}"/>
    <cellStyle name="60% - Accent5 68" xfId="6019" xr:uid="{00000000-0005-0000-0000-000001100000}"/>
    <cellStyle name="60% - Accent5 69" xfId="6020" xr:uid="{00000000-0005-0000-0000-000002100000}"/>
    <cellStyle name="60% - Accent5 7" xfId="6021" xr:uid="{00000000-0005-0000-0000-000003100000}"/>
    <cellStyle name="60% - Accent5 70" xfId="6022" xr:uid="{00000000-0005-0000-0000-000004100000}"/>
    <cellStyle name="60% - Accent5 71" xfId="6023" xr:uid="{00000000-0005-0000-0000-000005100000}"/>
    <cellStyle name="60% - Accent5 72" xfId="6024" xr:uid="{00000000-0005-0000-0000-000006100000}"/>
    <cellStyle name="60% - Accent5 73" xfId="6025" xr:uid="{00000000-0005-0000-0000-000007100000}"/>
    <cellStyle name="60% - Accent5 74" xfId="6026" xr:uid="{00000000-0005-0000-0000-000008100000}"/>
    <cellStyle name="60% - Accent5 75" xfId="6027" xr:uid="{00000000-0005-0000-0000-000009100000}"/>
    <cellStyle name="60% - Accent5 76" xfId="6028" xr:uid="{00000000-0005-0000-0000-00000A100000}"/>
    <cellStyle name="60% - Accent5 77" xfId="6029" xr:uid="{00000000-0005-0000-0000-00000B100000}"/>
    <cellStyle name="60% - Accent5 78" xfId="6030" xr:uid="{00000000-0005-0000-0000-00000C100000}"/>
    <cellStyle name="60% - Accent5 79" xfId="6031" xr:uid="{00000000-0005-0000-0000-00000D100000}"/>
    <cellStyle name="60% - Accent5 8" xfId="6032" xr:uid="{00000000-0005-0000-0000-00000E100000}"/>
    <cellStyle name="60% - Accent5 80" xfId="6033" xr:uid="{00000000-0005-0000-0000-00000F100000}"/>
    <cellStyle name="60% - Accent5 81" xfId="6034" xr:uid="{00000000-0005-0000-0000-000010100000}"/>
    <cellStyle name="60% - Accent5 82" xfId="6035" xr:uid="{00000000-0005-0000-0000-000011100000}"/>
    <cellStyle name="60% - Accent5 83" xfId="6036" xr:uid="{00000000-0005-0000-0000-000012100000}"/>
    <cellStyle name="60% - Accent5 84" xfId="6037" xr:uid="{00000000-0005-0000-0000-000013100000}"/>
    <cellStyle name="60% - Accent5 85" xfId="6038" xr:uid="{00000000-0005-0000-0000-000014100000}"/>
    <cellStyle name="60% - Accent5 86" xfId="6039" xr:uid="{00000000-0005-0000-0000-000015100000}"/>
    <cellStyle name="60% - Accent5 87" xfId="6040" xr:uid="{00000000-0005-0000-0000-000016100000}"/>
    <cellStyle name="60% - Accent5 88" xfId="6041" xr:uid="{00000000-0005-0000-0000-000017100000}"/>
    <cellStyle name="60% - Accent5 89" xfId="6042" xr:uid="{00000000-0005-0000-0000-000018100000}"/>
    <cellStyle name="60% - Accent5 9" xfId="6043" xr:uid="{00000000-0005-0000-0000-000019100000}"/>
    <cellStyle name="60% - Accent5 90" xfId="6044" xr:uid="{00000000-0005-0000-0000-00001A100000}"/>
    <cellStyle name="60% - Accent5 91" xfId="6045" xr:uid="{00000000-0005-0000-0000-00001B100000}"/>
    <cellStyle name="60% - Accent5 92" xfId="6046" xr:uid="{00000000-0005-0000-0000-00001C100000}"/>
    <cellStyle name="60% - Accent5 93" xfId="6047" xr:uid="{00000000-0005-0000-0000-00001D100000}"/>
    <cellStyle name="60% - Accent5 94" xfId="6048" xr:uid="{00000000-0005-0000-0000-00001E100000}"/>
    <cellStyle name="60% - Accent5 95" xfId="6049" xr:uid="{00000000-0005-0000-0000-00001F100000}"/>
    <cellStyle name="60% - Accent5 96" xfId="6050" xr:uid="{00000000-0005-0000-0000-000020100000}"/>
    <cellStyle name="60% - Accent5 97" xfId="6051" xr:uid="{00000000-0005-0000-0000-000021100000}"/>
    <cellStyle name="60% - Accent5 98" xfId="6052" xr:uid="{00000000-0005-0000-0000-000022100000}"/>
    <cellStyle name="60% - Accent5 99" xfId="6053" xr:uid="{00000000-0005-0000-0000-000023100000}"/>
    <cellStyle name="60% - Accent6 10" xfId="6054" xr:uid="{00000000-0005-0000-0000-000024100000}"/>
    <cellStyle name="60% - Accent6 100" xfId="6055" xr:uid="{00000000-0005-0000-0000-000025100000}"/>
    <cellStyle name="60% - Accent6 101" xfId="6056" xr:uid="{00000000-0005-0000-0000-000026100000}"/>
    <cellStyle name="60% - Accent6 102" xfId="6057" xr:uid="{00000000-0005-0000-0000-000027100000}"/>
    <cellStyle name="60% - Accent6 103" xfId="6058" xr:uid="{00000000-0005-0000-0000-000028100000}"/>
    <cellStyle name="60% - Accent6 104" xfId="6059" xr:uid="{00000000-0005-0000-0000-000029100000}"/>
    <cellStyle name="60% - Accent6 105" xfId="6060" xr:uid="{00000000-0005-0000-0000-00002A100000}"/>
    <cellStyle name="60% - Accent6 106" xfId="6061" xr:uid="{00000000-0005-0000-0000-00002B100000}"/>
    <cellStyle name="60% - Accent6 107" xfId="6062" xr:uid="{00000000-0005-0000-0000-00002C100000}"/>
    <cellStyle name="60% - Accent6 108" xfId="6063" xr:uid="{00000000-0005-0000-0000-00002D100000}"/>
    <cellStyle name="60% - Accent6 109" xfId="6064" xr:uid="{00000000-0005-0000-0000-00002E100000}"/>
    <cellStyle name="60% - Accent6 11" xfId="6065" xr:uid="{00000000-0005-0000-0000-00002F100000}"/>
    <cellStyle name="60% - Accent6 110" xfId="6066" xr:uid="{00000000-0005-0000-0000-000030100000}"/>
    <cellStyle name="60% - Accent6 111" xfId="6067" xr:uid="{00000000-0005-0000-0000-000031100000}"/>
    <cellStyle name="60% - Accent6 112" xfId="6068" xr:uid="{00000000-0005-0000-0000-000032100000}"/>
    <cellStyle name="60% - Accent6 113" xfId="6069" xr:uid="{00000000-0005-0000-0000-000033100000}"/>
    <cellStyle name="60% - Accent6 114" xfId="6070" xr:uid="{00000000-0005-0000-0000-000034100000}"/>
    <cellStyle name="60% - Accent6 115" xfId="6071" xr:uid="{00000000-0005-0000-0000-000035100000}"/>
    <cellStyle name="60% - Accent6 116" xfId="6072" xr:uid="{00000000-0005-0000-0000-000036100000}"/>
    <cellStyle name="60% - Accent6 117" xfId="6073" xr:uid="{00000000-0005-0000-0000-000037100000}"/>
    <cellStyle name="60% - Accent6 118" xfId="6074" xr:uid="{00000000-0005-0000-0000-000038100000}"/>
    <cellStyle name="60% - Accent6 119" xfId="6075" xr:uid="{00000000-0005-0000-0000-000039100000}"/>
    <cellStyle name="60% - Accent6 12" xfId="6076" xr:uid="{00000000-0005-0000-0000-00003A100000}"/>
    <cellStyle name="60% - Accent6 120" xfId="6077" xr:uid="{00000000-0005-0000-0000-00003B100000}"/>
    <cellStyle name="60% - Accent6 121" xfId="6078" xr:uid="{00000000-0005-0000-0000-00003C100000}"/>
    <cellStyle name="60% - Accent6 122" xfId="6079" xr:uid="{00000000-0005-0000-0000-00003D100000}"/>
    <cellStyle name="60% - Accent6 123" xfId="6080" xr:uid="{00000000-0005-0000-0000-00003E100000}"/>
    <cellStyle name="60% - Accent6 124" xfId="6081" xr:uid="{00000000-0005-0000-0000-00003F100000}"/>
    <cellStyle name="60% - Accent6 125" xfId="6082" xr:uid="{00000000-0005-0000-0000-000040100000}"/>
    <cellStyle name="60% - Accent6 126" xfId="6083" xr:uid="{00000000-0005-0000-0000-000041100000}"/>
    <cellStyle name="60% - Accent6 127" xfId="6084" xr:uid="{00000000-0005-0000-0000-000042100000}"/>
    <cellStyle name="60% - Accent6 128" xfId="6085" xr:uid="{00000000-0005-0000-0000-000043100000}"/>
    <cellStyle name="60% - Accent6 129" xfId="6086" xr:uid="{00000000-0005-0000-0000-000044100000}"/>
    <cellStyle name="60% - Accent6 13" xfId="6087" xr:uid="{00000000-0005-0000-0000-000045100000}"/>
    <cellStyle name="60% - Accent6 130" xfId="6088" xr:uid="{00000000-0005-0000-0000-000046100000}"/>
    <cellStyle name="60% - Accent6 131" xfId="6089" xr:uid="{00000000-0005-0000-0000-000047100000}"/>
    <cellStyle name="60% - Accent6 132" xfId="6090" xr:uid="{00000000-0005-0000-0000-000048100000}"/>
    <cellStyle name="60% - Accent6 133" xfId="6091" xr:uid="{00000000-0005-0000-0000-000049100000}"/>
    <cellStyle name="60% - Accent6 134" xfId="6092" xr:uid="{00000000-0005-0000-0000-00004A100000}"/>
    <cellStyle name="60% - Accent6 135" xfId="6093" xr:uid="{00000000-0005-0000-0000-00004B100000}"/>
    <cellStyle name="60% - Accent6 136" xfId="6094" xr:uid="{00000000-0005-0000-0000-00004C100000}"/>
    <cellStyle name="60% - Accent6 137" xfId="6095" xr:uid="{00000000-0005-0000-0000-00004D100000}"/>
    <cellStyle name="60% - Accent6 138" xfId="6096" xr:uid="{00000000-0005-0000-0000-00004E100000}"/>
    <cellStyle name="60% - Accent6 139" xfId="6097" xr:uid="{00000000-0005-0000-0000-00004F100000}"/>
    <cellStyle name="60% - Accent6 14" xfId="6098" xr:uid="{00000000-0005-0000-0000-000050100000}"/>
    <cellStyle name="60% - Accent6 140" xfId="6099" xr:uid="{00000000-0005-0000-0000-000051100000}"/>
    <cellStyle name="60% - Accent6 141" xfId="6100" xr:uid="{00000000-0005-0000-0000-000052100000}"/>
    <cellStyle name="60% - Accent6 142" xfId="6101" xr:uid="{00000000-0005-0000-0000-000053100000}"/>
    <cellStyle name="60% - Accent6 143" xfId="6102" xr:uid="{00000000-0005-0000-0000-000054100000}"/>
    <cellStyle name="60% - Accent6 144" xfId="6103" xr:uid="{00000000-0005-0000-0000-000055100000}"/>
    <cellStyle name="60% - Accent6 145" xfId="6104" xr:uid="{00000000-0005-0000-0000-000056100000}"/>
    <cellStyle name="60% - Accent6 146" xfId="6105" xr:uid="{00000000-0005-0000-0000-000057100000}"/>
    <cellStyle name="60% - Accent6 147" xfId="20321" xr:uid="{00000000-0005-0000-0000-000058100000}"/>
    <cellStyle name="60% - Accent6 15" xfId="6106" xr:uid="{00000000-0005-0000-0000-000059100000}"/>
    <cellStyle name="60% - Accent6 16" xfId="6107" xr:uid="{00000000-0005-0000-0000-00005A100000}"/>
    <cellStyle name="60% - Accent6 17" xfId="6108" xr:uid="{00000000-0005-0000-0000-00005B100000}"/>
    <cellStyle name="60% - Accent6 18" xfId="6109" xr:uid="{00000000-0005-0000-0000-00005C100000}"/>
    <cellStyle name="60% - Accent6 19" xfId="6110" xr:uid="{00000000-0005-0000-0000-00005D100000}"/>
    <cellStyle name="60% - Accent6 2" xfId="1670" xr:uid="{00000000-0005-0000-0000-00005E100000}"/>
    <cellStyle name="60% - Accent6 2 2" xfId="6112" xr:uid="{00000000-0005-0000-0000-00005F100000}"/>
    <cellStyle name="60% - Accent6 2 3" xfId="6113" xr:uid="{00000000-0005-0000-0000-000060100000}"/>
    <cellStyle name="60% - Accent6 2 4" xfId="6114" xr:uid="{00000000-0005-0000-0000-000061100000}"/>
    <cellStyle name="60% - Accent6 2 5" xfId="6115" xr:uid="{00000000-0005-0000-0000-000062100000}"/>
    <cellStyle name="60% - Accent6 2 6" xfId="20322" xr:uid="{00000000-0005-0000-0000-000063100000}"/>
    <cellStyle name="60% - Accent6 2 7" xfId="6111" xr:uid="{00000000-0005-0000-0000-000064100000}"/>
    <cellStyle name="60% - Accent6 2_tagihan bruto" xfId="6116" xr:uid="{00000000-0005-0000-0000-000065100000}"/>
    <cellStyle name="60% - Accent6 20" xfId="6117" xr:uid="{00000000-0005-0000-0000-000066100000}"/>
    <cellStyle name="60% - Accent6 21" xfId="6118" xr:uid="{00000000-0005-0000-0000-000067100000}"/>
    <cellStyle name="60% - Accent6 22" xfId="6119" xr:uid="{00000000-0005-0000-0000-000068100000}"/>
    <cellStyle name="60% - Accent6 23" xfId="6120" xr:uid="{00000000-0005-0000-0000-000069100000}"/>
    <cellStyle name="60% - Accent6 24" xfId="6121" xr:uid="{00000000-0005-0000-0000-00006A100000}"/>
    <cellStyle name="60% - Accent6 25" xfId="6122" xr:uid="{00000000-0005-0000-0000-00006B100000}"/>
    <cellStyle name="60% - Accent6 26" xfId="6123" xr:uid="{00000000-0005-0000-0000-00006C100000}"/>
    <cellStyle name="60% - Accent6 27" xfId="6124" xr:uid="{00000000-0005-0000-0000-00006D100000}"/>
    <cellStyle name="60% - Accent6 28" xfId="6125" xr:uid="{00000000-0005-0000-0000-00006E100000}"/>
    <cellStyle name="60% - Accent6 29" xfId="6126" xr:uid="{00000000-0005-0000-0000-00006F100000}"/>
    <cellStyle name="60% - Accent6 3" xfId="1671" xr:uid="{00000000-0005-0000-0000-000070100000}"/>
    <cellStyle name="60% - Accent6 3 2" xfId="20323" xr:uid="{00000000-0005-0000-0000-000071100000}"/>
    <cellStyle name="60% - Accent6 3 3" xfId="6127" xr:uid="{00000000-0005-0000-0000-000072100000}"/>
    <cellStyle name="60% - Accent6 30" xfId="6128" xr:uid="{00000000-0005-0000-0000-000073100000}"/>
    <cellStyle name="60% - Accent6 31" xfId="6129" xr:uid="{00000000-0005-0000-0000-000074100000}"/>
    <cellStyle name="60% - Accent6 32" xfId="6130" xr:uid="{00000000-0005-0000-0000-000075100000}"/>
    <cellStyle name="60% - Accent6 33" xfId="6131" xr:uid="{00000000-0005-0000-0000-000076100000}"/>
    <cellStyle name="60% - Accent6 34" xfId="6132" xr:uid="{00000000-0005-0000-0000-000077100000}"/>
    <cellStyle name="60% - Accent6 35" xfId="6133" xr:uid="{00000000-0005-0000-0000-000078100000}"/>
    <cellStyle name="60% - Accent6 36" xfId="6134" xr:uid="{00000000-0005-0000-0000-000079100000}"/>
    <cellStyle name="60% - Accent6 37" xfId="6135" xr:uid="{00000000-0005-0000-0000-00007A100000}"/>
    <cellStyle name="60% - Accent6 38" xfId="6136" xr:uid="{00000000-0005-0000-0000-00007B100000}"/>
    <cellStyle name="60% - Accent6 39" xfId="6137" xr:uid="{00000000-0005-0000-0000-00007C100000}"/>
    <cellStyle name="60% - Accent6 4" xfId="1672" xr:uid="{00000000-0005-0000-0000-00007D100000}"/>
    <cellStyle name="60% - Accent6 4 2" xfId="20324" xr:uid="{00000000-0005-0000-0000-00007E100000}"/>
    <cellStyle name="60% - Accent6 4 3" xfId="6138" xr:uid="{00000000-0005-0000-0000-00007F100000}"/>
    <cellStyle name="60% - Accent6 40" xfId="6139" xr:uid="{00000000-0005-0000-0000-000080100000}"/>
    <cellStyle name="60% - Accent6 41" xfId="6140" xr:uid="{00000000-0005-0000-0000-000081100000}"/>
    <cellStyle name="60% - Accent6 42" xfId="6141" xr:uid="{00000000-0005-0000-0000-000082100000}"/>
    <cellStyle name="60% - Accent6 43" xfId="6142" xr:uid="{00000000-0005-0000-0000-000083100000}"/>
    <cellStyle name="60% - Accent6 44" xfId="6143" xr:uid="{00000000-0005-0000-0000-000084100000}"/>
    <cellStyle name="60% - Accent6 45" xfId="6144" xr:uid="{00000000-0005-0000-0000-000085100000}"/>
    <cellStyle name="60% - Accent6 46" xfId="6145" xr:uid="{00000000-0005-0000-0000-000086100000}"/>
    <cellStyle name="60% - Accent6 47" xfId="6146" xr:uid="{00000000-0005-0000-0000-000087100000}"/>
    <cellStyle name="60% - Accent6 48" xfId="6147" xr:uid="{00000000-0005-0000-0000-000088100000}"/>
    <cellStyle name="60% - Accent6 49" xfId="6148" xr:uid="{00000000-0005-0000-0000-000089100000}"/>
    <cellStyle name="60% - Accent6 5" xfId="6149" xr:uid="{00000000-0005-0000-0000-00008A100000}"/>
    <cellStyle name="60% - Accent6 5 2" xfId="20325" xr:uid="{00000000-0005-0000-0000-00008B100000}"/>
    <cellStyle name="60% - Accent6 50" xfId="6150" xr:uid="{00000000-0005-0000-0000-00008C100000}"/>
    <cellStyle name="60% - Accent6 51" xfId="6151" xr:uid="{00000000-0005-0000-0000-00008D100000}"/>
    <cellStyle name="60% - Accent6 52" xfId="6152" xr:uid="{00000000-0005-0000-0000-00008E100000}"/>
    <cellStyle name="60% - Accent6 53" xfId="6153" xr:uid="{00000000-0005-0000-0000-00008F100000}"/>
    <cellStyle name="60% - Accent6 54" xfId="6154" xr:uid="{00000000-0005-0000-0000-000090100000}"/>
    <cellStyle name="60% - Accent6 55" xfId="6155" xr:uid="{00000000-0005-0000-0000-000091100000}"/>
    <cellStyle name="60% - Accent6 56" xfId="6156" xr:uid="{00000000-0005-0000-0000-000092100000}"/>
    <cellStyle name="60% - Accent6 57" xfId="6157" xr:uid="{00000000-0005-0000-0000-000093100000}"/>
    <cellStyle name="60% - Accent6 58" xfId="6158" xr:uid="{00000000-0005-0000-0000-000094100000}"/>
    <cellStyle name="60% - Accent6 59" xfId="6159" xr:uid="{00000000-0005-0000-0000-000095100000}"/>
    <cellStyle name="60% - Accent6 6" xfId="6160" xr:uid="{00000000-0005-0000-0000-000096100000}"/>
    <cellStyle name="60% - Accent6 60" xfId="6161" xr:uid="{00000000-0005-0000-0000-000097100000}"/>
    <cellStyle name="60% - Accent6 61" xfId="6162" xr:uid="{00000000-0005-0000-0000-000098100000}"/>
    <cellStyle name="60% - Accent6 62" xfId="6163" xr:uid="{00000000-0005-0000-0000-000099100000}"/>
    <cellStyle name="60% - Accent6 63" xfId="6164" xr:uid="{00000000-0005-0000-0000-00009A100000}"/>
    <cellStyle name="60% - Accent6 64" xfId="6165" xr:uid="{00000000-0005-0000-0000-00009B100000}"/>
    <cellStyle name="60% - Accent6 65" xfId="6166" xr:uid="{00000000-0005-0000-0000-00009C100000}"/>
    <cellStyle name="60% - Accent6 66" xfId="6167" xr:uid="{00000000-0005-0000-0000-00009D100000}"/>
    <cellStyle name="60% - Accent6 67" xfId="6168" xr:uid="{00000000-0005-0000-0000-00009E100000}"/>
    <cellStyle name="60% - Accent6 68" xfId="6169" xr:uid="{00000000-0005-0000-0000-00009F100000}"/>
    <cellStyle name="60% - Accent6 69" xfId="6170" xr:uid="{00000000-0005-0000-0000-0000A0100000}"/>
    <cellStyle name="60% - Accent6 7" xfId="6171" xr:uid="{00000000-0005-0000-0000-0000A1100000}"/>
    <cellStyle name="60% - Accent6 70" xfId="6172" xr:uid="{00000000-0005-0000-0000-0000A2100000}"/>
    <cellStyle name="60% - Accent6 71" xfId="6173" xr:uid="{00000000-0005-0000-0000-0000A3100000}"/>
    <cellStyle name="60% - Accent6 72" xfId="6174" xr:uid="{00000000-0005-0000-0000-0000A4100000}"/>
    <cellStyle name="60% - Accent6 73" xfId="6175" xr:uid="{00000000-0005-0000-0000-0000A5100000}"/>
    <cellStyle name="60% - Accent6 74" xfId="6176" xr:uid="{00000000-0005-0000-0000-0000A6100000}"/>
    <cellStyle name="60% - Accent6 75" xfId="6177" xr:uid="{00000000-0005-0000-0000-0000A7100000}"/>
    <cellStyle name="60% - Accent6 76" xfId="6178" xr:uid="{00000000-0005-0000-0000-0000A8100000}"/>
    <cellStyle name="60% - Accent6 77" xfId="6179" xr:uid="{00000000-0005-0000-0000-0000A9100000}"/>
    <cellStyle name="60% - Accent6 78" xfId="6180" xr:uid="{00000000-0005-0000-0000-0000AA100000}"/>
    <cellStyle name="60% - Accent6 79" xfId="6181" xr:uid="{00000000-0005-0000-0000-0000AB100000}"/>
    <cellStyle name="60% - Accent6 8" xfId="6182" xr:uid="{00000000-0005-0000-0000-0000AC100000}"/>
    <cellStyle name="60% - Accent6 80" xfId="6183" xr:uid="{00000000-0005-0000-0000-0000AD100000}"/>
    <cellStyle name="60% - Accent6 81" xfId="6184" xr:uid="{00000000-0005-0000-0000-0000AE100000}"/>
    <cellStyle name="60% - Accent6 82" xfId="6185" xr:uid="{00000000-0005-0000-0000-0000AF100000}"/>
    <cellStyle name="60% - Accent6 83" xfId="6186" xr:uid="{00000000-0005-0000-0000-0000B0100000}"/>
    <cellStyle name="60% - Accent6 84" xfId="6187" xr:uid="{00000000-0005-0000-0000-0000B1100000}"/>
    <cellStyle name="60% - Accent6 85" xfId="6188" xr:uid="{00000000-0005-0000-0000-0000B2100000}"/>
    <cellStyle name="60% - Accent6 86" xfId="6189" xr:uid="{00000000-0005-0000-0000-0000B3100000}"/>
    <cellStyle name="60% - Accent6 87" xfId="6190" xr:uid="{00000000-0005-0000-0000-0000B4100000}"/>
    <cellStyle name="60% - Accent6 88" xfId="6191" xr:uid="{00000000-0005-0000-0000-0000B5100000}"/>
    <cellStyle name="60% - Accent6 89" xfId="6192" xr:uid="{00000000-0005-0000-0000-0000B6100000}"/>
    <cellStyle name="60% - Accent6 9" xfId="6193" xr:uid="{00000000-0005-0000-0000-0000B7100000}"/>
    <cellStyle name="60% - Accent6 90" xfId="6194" xr:uid="{00000000-0005-0000-0000-0000B8100000}"/>
    <cellStyle name="60% - Accent6 91" xfId="6195" xr:uid="{00000000-0005-0000-0000-0000B9100000}"/>
    <cellStyle name="60% - Accent6 92" xfId="6196" xr:uid="{00000000-0005-0000-0000-0000BA100000}"/>
    <cellStyle name="60% - Accent6 93" xfId="6197" xr:uid="{00000000-0005-0000-0000-0000BB100000}"/>
    <cellStyle name="60% - Accent6 94" xfId="6198" xr:uid="{00000000-0005-0000-0000-0000BC100000}"/>
    <cellStyle name="60% - Accent6 95" xfId="6199" xr:uid="{00000000-0005-0000-0000-0000BD100000}"/>
    <cellStyle name="60% - Accent6 96" xfId="6200" xr:uid="{00000000-0005-0000-0000-0000BE100000}"/>
    <cellStyle name="60% - Accent6 97" xfId="6201" xr:uid="{00000000-0005-0000-0000-0000BF100000}"/>
    <cellStyle name="60% - Accent6 98" xfId="6202" xr:uid="{00000000-0005-0000-0000-0000C0100000}"/>
    <cellStyle name="60% - Accent6 99" xfId="6203" xr:uid="{00000000-0005-0000-0000-0000C1100000}"/>
    <cellStyle name="85" xfId="6204" xr:uid="{00000000-0005-0000-0000-0000C2100000}"/>
    <cellStyle name="90" xfId="6205" xr:uid="{00000000-0005-0000-0000-0000C3100000}"/>
    <cellStyle name="a1" xfId="469" xr:uid="{00000000-0005-0000-0000-0000C4100000}"/>
    <cellStyle name="a1 10" xfId="6206" xr:uid="{00000000-0005-0000-0000-0000C5100000}"/>
    <cellStyle name="a1 11" xfId="6207" xr:uid="{00000000-0005-0000-0000-0000C6100000}"/>
    <cellStyle name="a1 12" xfId="6208" xr:uid="{00000000-0005-0000-0000-0000C7100000}"/>
    <cellStyle name="a1 13" xfId="6209" xr:uid="{00000000-0005-0000-0000-0000C8100000}"/>
    <cellStyle name="a1 2" xfId="468" xr:uid="{00000000-0005-0000-0000-0000C9100000}"/>
    <cellStyle name="a1 2 2" xfId="467" xr:uid="{00000000-0005-0000-0000-0000CA100000}"/>
    <cellStyle name="a1 2 2 2" xfId="470" xr:uid="{00000000-0005-0000-0000-0000CB100000}"/>
    <cellStyle name="a1 2 3" xfId="474" xr:uid="{00000000-0005-0000-0000-0000CC100000}"/>
    <cellStyle name="a1 2 4" xfId="475" xr:uid="{00000000-0005-0000-0000-0000CD100000}"/>
    <cellStyle name="a1 3" xfId="476" xr:uid="{00000000-0005-0000-0000-0000CE100000}"/>
    <cellStyle name="a1 4" xfId="477" xr:uid="{00000000-0005-0000-0000-0000CF100000}"/>
    <cellStyle name="a1 5" xfId="6210" xr:uid="{00000000-0005-0000-0000-0000D0100000}"/>
    <cellStyle name="a1 6" xfId="6211" xr:uid="{00000000-0005-0000-0000-0000D1100000}"/>
    <cellStyle name="a1 7" xfId="6212" xr:uid="{00000000-0005-0000-0000-0000D2100000}"/>
    <cellStyle name="a1 8" xfId="6213" xr:uid="{00000000-0005-0000-0000-0000D3100000}"/>
    <cellStyle name="a1 9" xfId="6214" xr:uid="{00000000-0005-0000-0000-0000D4100000}"/>
    <cellStyle name="a2" xfId="478" xr:uid="{00000000-0005-0000-0000-0000D5100000}"/>
    <cellStyle name="a2 10" xfId="6215" xr:uid="{00000000-0005-0000-0000-0000D6100000}"/>
    <cellStyle name="a2 11" xfId="6216" xr:uid="{00000000-0005-0000-0000-0000D7100000}"/>
    <cellStyle name="a2 12" xfId="6217" xr:uid="{00000000-0005-0000-0000-0000D8100000}"/>
    <cellStyle name="a2 13" xfId="6218" xr:uid="{00000000-0005-0000-0000-0000D9100000}"/>
    <cellStyle name="a2 2" xfId="479" xr:uid="{00000000-0005-0000-0000-0000DA100000}"/>
    <cellStyle name="a2 2 2" xfId="480" xr:uid="{00000000-0005-0000-0000-0000DB100000}"/>
    <cellStyle name="a2 2 2 2" xfId="481" xr:uid="{00000000-0005-0000-0000-0000DC100000}"/>
    <cellStyle name="a2 2 3" xfId="482" xr:uid="{00000000-0005-0000-0000-0000DD100000}"/>
    <cellStyle name="a2 2 4" xfId="483" xr:uid="{00000000-0005-0000-0000-0000DE100000}"/>
    <cellStyle name="a2 3" xfId="484" xr:uid="{00000000-0005-0000-0000-0000DF100000}"/>
    <cellStyle name="a2 4" xfId="485" xr:uid="{00000000-0005-0000-0000-0000E0100000}"/>
    <cellStyle name="a2 5" xfId="6219" xr:uid="{00000000-0005-0000-0000-0000E1100000}"/>
    <cellStyle name="a2 6" xfId="6220" xr:uid="{00000000-0005-0000-0000-0000E2100000}"/>
    <cellStyle name="a2 7" xfId="6221" xr:uid="{00000000-0005-0000-0000-0000E3100000}"/>
    <cellStyle name="a2 8" xfId="6222" xr:uid="{00000000-0005-0000-0000-0000E4100000}"/>
    <cellStyle name="a2 9" xfId="6223" xr:uid="{00000000-0005-0000-0000-0000E5100000}"/>
    <cellStyle name="ac" xfId="6224" xr:uid="{00000000-0005-0000-0000-0000E6100000}"/>
    <cellStyle name="ac 2" xfId="6225" xr:uid="{00000000-0005-0000-0000-0000E7100000}"/>
    <cellStyle name="ac 3" xfId="6226" xr:uid="{00000000-0005-0000-0000-0000E8100000}"/>
    <cellStyle name="Accent1 - 20%" xfId="1204" xr:uid="{00000000-0005-0000-0000-0000E9100000}"/>
    <cellStyle name="Accent1 - 20% 2" xfId="1205" xr:uid="{00000000-0005-0000-0000-0000EA100000}"/>
    <cellStyle name="Accent1 - 20% 2 2" xfId="1206" xr:uid="{00000000-0005-0000-0000-0000EB100000}"/>
    <cellStyle name="Accent1 - 20% 3" xfId="1207" xr:uid="{00000000-0005-0000-0000-0000EC100000}"/>
    <cellStyle name="Accent1 - 40%" xfId="1208" xr:uid="{00000000-0005-0000-0000-0000ED100000}"/>
    <cellStyle name="Accent1 - 40% 2" xfId="1209" xr:uid="{00000000-0005-0000-0000-0000EE100000}"/>
    <cellStyle name="Accent1 - 40% 2 2" xfId="1210" xr:uid="{00000000-0005-0000-0000-0000EF100000}"/>
    <cellStyle name="Accent1 - 40% 3" xfId="1211" xr:uid="{00000000-0005-0000-0000-0000F0100000}"/>
    <cellStyle name="Accent1 - 60%" xfId="1212" xr:uid="{00000000-0005-0000-0000-0000F1100000}"/>
    <cellStyle name="Accent1 10" xfId="6227" xr:uid="{00000000-0005-0000-0000-0000F2100000}"/>
    <cellStyle name="Accent1 100" xfId="6228" xr:uid="{00000000-0005-0000-0000-0000F3100000}"/>
    <cellStyle name="Accent1 101" xfId="6229" xr:uid="{00000000-0005-0000-0000-0000F4100000}"/>
    <cellStyle name="Accent1 102" xfId="6230" xr:uid="{00000000-0005-0000-0000-0000F5100000}"/>
    <cellStyle name="Accent1 103" xfId="6231" xr:uid="{00000000-0005-0000-0000-0000F6100000}"/>
    <cellStyle name="Accent1 104" xfId="6232" xr:uid="{00000000-0005-0000-0000-0000F7100000}"/>
    <cellStyle name="Accent1 105" xfId="6233" xr:uid="{00000000-0005-0000-0000-0000F8100000}"/>
    <cellStyle name="Accent1 106" xfId="6234" xr:uid="{00000000-0005-0000-0000-0000F9100000}"/>
    <cellStyle name="Accent1 107" xfId="6235" xr:uid="{00000000-0005-0000-0000-0000FA100000}"/>
    <cellStyle name="Accent1 108" xfId="6236" xr:uid="{00000000-0005-0000-0000-0000FB100000}"/>
    <cellStyle name="Accent1 109" xfId="6237" xr:uid="{00000000-0005-0000-0000-0000FC100000}"/>
    <cellStyle name="Accent1 11" xfId="6238" xr:uid="{00000000-0005-0000-0000-0000FD100000}"/>
    <cellStyle name="Accent1 110" xfId="6239" xr:uid="{00000000-0005-0000-0000-0000FE100000}"/>
    <cellStyle name="Accent1 111" xfId="6240" xr:uid="{00000000-0005-0000-0000-0000FF100000}"/>
    <cellStyle name="Accent1 112" xfId="6241" xr:uid="{00000000-0005-0000-0000-000000110000}"/>
    <cellStyle name="Accent1 113" xfId="6242" xr:uid="{00000000-0005-0000-0000-000001110000}"/>
    <cellStyle name="Accent1 114" xfId="6243" xr:uid="{00000000-0005-0000-0000-000002110000}"/>
    <cellStyle name="Accent1 115" xfId="6244" xr:uid="{00000000-0005-0000-0000-000003110000}"/>
    <cellStyle name="Accent1 116" xfId="6245" xr:uid="{00000000-0005-0000-0000-000004110000}"/>
    <cellStyle name="Accent1 117" xfId="6246" xr:uid="{00000000-0005-0000-0000-000005110000}"/>
    <cellStyle name="Accent1 118" xfId="6247" xr:uid="{00000000-0005-0000-0000-000006110000}"/>
    <cellStyle name="Accent1 119" xfId="6248" xr:uid="{00000000-0005-0000-0000-000007110000}"/>
    <cellStyle name="Accent1 12" xfId="6249" xr:uid="{00000000-0005-0000-0000-000008110000}"/>
    <cellStyle name="Accent1 120" xfId="6250" xr:uid="{00000000-0005-0000-0000-000009110000}"/>
    <cellStyle name="Accent1 121" xfId="6251" xr:uid="{00000000-0005-0000-0000-00000A110000}"/>
    <cellStyle name="Accent1 122" xfId="6252" xr:uid="{00000000-0005-0000-0000-00000B110000}"/>
    <cellStyle name="Accent1 123" xfId="6253" xr:uid="{00000000-0005-0000-0000-00000C110000}"/>
    <cellStyle name="Accent1 124" xfId="6254" xr:uid="{00000000-0005-0000-0000-00000D110000}"/>
    <cellStyle name="Accent1 125" xfId="6255" xr:uid="{00000000-0005-0000-0000-00000E110000}"/>
    <cellStyle name="Accent1 126" xfId="6256" xr:uid="{00000000-0005-0000-0000-00000F110000}"/>
    <cellStyle name="Accent1 127" xfId="6257" xr:uid="{00000000-0005-0000-0000-000010110000}"/>
    <cellStyle name="Accent1 128" xfId="6258" xr:uid="{00000000-0005-0000-0000-000011110000}"/>
    <cellStyle name="Accent1 129" xfId="6259" xr:uid="{00000000-0005-0000-0000-000012110000}"/>
    <cellStyle name="Accent1 13" xfId="6260" xr:uid="{00000000-0005-0000-0000-000013110000}"/>
    <cellStyle name="Accent1 130" xfId="6261" xr:uid="{00000000-0005-0000-0000-000014110000}"/>
    <cellStyle name="Accent1 131" xfId="6262" xr:uid="{00000000-0005-0000-0000-000015110000}"/>
    <cellStyle name="Accent1 132" xfId="6263" xr:uid="{00000000-0005-0000-0000-000016110000}"/>
    <cellStyle name="Accent1 133" xfId="6264" xr:uid="{00000000-0005-0000-0000-000017110000}"/>
    <cellStyle name="Accent1 134" xfId="6265" xr:uid="{00000000-0005-0000-0000-000018110000}"/>
    <cellStyle name="Accent1 135" xfId="6266" xr:uid="{00000000-0005-0000-0000-000019110000}"/>
    <cellStyle name="Accent1 136" xfId="6267" xr:uid="{00000000-0005-0000-0000-00001A110000}"/>
    <cellStyle name="Accent1 137" xfId="6268" xr:uid="{00000000-0005-0000-0000-00001B110000}"/>
    <cellStyle name="Accent1 138" xfId="6269" xr:uid="{00000000-0005-0000-0000-00001C110000}"/>
    <cellStyle name="Accent1 139" xfId="6270" xr:uid="{00000000-0005-0000-0000-00001D110000}"/>
    <cellStyle name="Accent1 14" xfId="6271" xr:uid="{00000000-0005-0000-0000-00001E110000}"/>
    <cellStyle name="Accent1 140" xfId="6272" xr:uid="{00000000-0005-0000-0000-00001F110000}"/>
    <cellStyle name="Accent1 141" xfId="6273" xr:uid="{00000000-0005-0000-0000-000020110000}"/>
    <cellStyle name="Accent1 142" xfId="6274" xr:uid="{00000000-0005-0000-0000-000021110000}"/>
    <cellStyle name="Accent1 143" xfId="6275" xr:uid="{00000000-0005-0000-0000-000022110000}"/>
    <cellStyle name="Accent1 144" xfId="6276" xr:uid="{00000000-0005-0000-0000-000023110000}"/>
    <cellStyle name="Accent1 145" xfId="6277" xr:uid="{00000000-0005-0000-0000-000024110000}"/>
    <cellStyle name="Accent1 146" xfId="6278" xr:uid="{00000000-0005-0000-0000-000025110000}"/>
    <cellStyle name="Accent1 147" xfId="20326" xr:uid="{00000000-0005-0000-0000-000026110000}"/>
    <cellStyle name="Accent1 148" xfId="20708" xr:uid="{00000000-0005-0000-0000-000027110000}"/>
    <cellStyle name="Accent1 149" xfId="20224" xr:uid="{00000000-0005-0000-0000-000028110000}"/>
    <cellStyle name="Accent1 15" xfId="6279" xr:uid="{00000000-0005-0000-0000-000029110000}"/>
    <cellStyle name="Accent1 150" xfId="20598" xr:uid="{00000000-0005-0000-0000-00002A110000}"/>
    <cellStyle name="Accent1 151" xfId="21121" xr:uid="{00000000-0005-0000-0000-00002B110000}"/>
    <cellStyle name="Accent1 152" xfId="20492" xr:uid="{00000000-0005-0000-0000-00002C110000}"/>
    <cellStyle name="Accent1 153" xfId="21107" xr:uid="{00000000-0005-0000-0000-00002D110000}"/>
    <cellStyle name="Accent1 16" xfId="6280" xr:uid="{00000000-0005-0000-0000-00002E110000}"/>
    <cellStyle name="Accent1 17" xfId="6281" xr:uid="{00000000-0005-0000-0000-00002F110000}"/>
    <cellStyle name="Accent1 18" xfId="6282" xr:uid="{00000000-0005-0000-0000-000030110000}"/>
    <cellStyle name="Accent1 19" xfId="6283" xr:uid="{00000000-0005-0000-0000-000031110000}"/>
    <cellStyle name="Accent1 2" xfId="1673" xr:uid="{00000000-0005-0000-0000-000032110000}"/>
    <cellStyle name="Accent1 2 2" xfId="6285" xr:uid="{00000000-0005-0000-0000-000033110000}"/>
    <cellStyle name="Accent1 2 3" xfId="6286" xr:uid="{00000000-0005-0000-0000-000034110000}"/>
    <cellStyle name="Accent1 2 4" xfId="6287" xr:uid="{00000000-0005-0000-0000-000035110000}"/>
    <cellStyle name="Accent1 2 5" xfId="6288" xr:uid="{00000000-0005-0000-0000-000036110000}"/>
    <cellStyle name="Accent1 2 6" xfId="20327" xr:uid="{00000000-0005-0000-0000-000037110000}"/>
    <cellStyle name="Accent1 2 7" xfId="6284" xr:uid="{00000000-0005-0000-0000-000038110000}"/>
    <cellStyle name="Accent1 2_tagihan bruto" xfId="6289" xr:uid="{00000000-0005-0000-0000-000039110000}"/>
    <cellStyle name="Accent1 20" xfId="6290" xr:uid="{00000000-0005-0000-0000-00003A110000}"/>
    <cellStyle name="Accent1 21" xfId="6291" xr:uid="{00000000-0005-0000-0000-00003B110000}"/>
    <cellStyle name="Accent1 22" xfId="6292" xr:uid="{00000000-0005-0000-0000-00003C110000}"/>
    <cellStyle name="Accent1 23" xfId="6293" xr:uid="{00000000-0005-0000-0000-00003D110000}"/>
    <cellStyle name="Accent1 24" xfId="6294" xr:uid="{00000000-0005-0000-0000-00003E110000}"/>
    <cellStyle name="Accent1 25" xfId="6295" xr:uid="{00000000-0005-0000-0000-00003F110000}"/>
    <cellStyle name="Accent1 26" xfId="6296" xr:uid="{00000000-0005-0000-0000-000040110000}"/>
    <cellStyle name="Accent1 27" xfId="6297" xr:uid="{00000000-0005-0000-0000-000041110000}"/>
    <cellStyle name="Accent1 28" xfId="6298" xr:uid="{00000000-0005-0000-0000-000042110000}"/>
    <cellStyle name="Accent1 29" xfId="6299" xr:uid="{00000000-0005-0000-0000-000043110000}"/>
    <cellStyle name="Accent1 3" xfId="1674" xr:uid="{00000000-0005-0000-0000-000044110000}"/>
    <cellStyle name="Accent1 3 2" xfId="20328" xr:uid="{00000000-0005-0000-0000-000045110000}"/>
    <cellStyle name="Accent1 3 3" xfId="6300" xr:uid="{00000000-0005-0000-0000-000046110000}"/>
    <cellStyle name="Accent1 30" xfId="6301" xr:uid="{00000000-0005-0000-0000-000047110000}"/>
    <cellStyle name="Accent1 31" xfId="6302" xr:uid="{00000000-0005-0000-0000-000048110000}"/>
    <cellStyle name="Accent1 32" xfId="6303" xr:uid="{00000000-0005-0000-0000-000049110000}"/>
    <cellStyle name="Accent1 33" xfId="6304" xr:uid="{00000000-0005-0000-0000-00004A110000}"/>
    <cellStyle name="Accent1 34" xfId="6305" xr:uid="{00000000-0005-0000-0000-00004B110000}"/>
    <cellStyle name="Accent1 35" xfId="6306" xr:uid="{00000000-0005-0000-0000-00004C110000}"/>
    <cellStyle name="Accent1 36" xfId="6307" xr:uid="{00000000-0005-0000-0000-00004D110000}"/>
    <cellStyle name="Accent1 37" xfId="6308" xr:uid="{00000000-0005-0000-0000-00004E110000}"/>
    <cellStyle name="Accent1 38" xfId="6309" xr:uid="{00000000-0005-0000-0000-00004F110000}"/>
    <cellStyle name="Accent1 39" xfId="6310" xr:uid="{00000000-0005-0000-0000-000050110000}"/>
    <cellStyle name="Accent1 4" xfId="1675" xr:uid="{00000000-0005-0000-0000-000051110000}"/>
    <cellStyle name="Accent1 4 2" xfId="20329" xr:uid="{00000000-0005-0000-0000-000052110000}"/>
    <cellStyle name="Accent1 4 3" xfId="6311" xr:uid="{00000000-0005-0000-0000-000053110000}"/>
    <cellStyle name="Accent1 40" xfId="6312" xr:uid="{00000000-0005-0000-0000-000054110000}"/>
    <cellStyle name="Accent1 41" xfId="6313" xr:uid="{00000000-0005-0000-0000-000055110000}"/>
    <cellStyle name="Accent1 42" xfId="6314" xr:uid="{00000000-0005-0000-0000-000056110000}"/>
    <cellStyle name="Accent1 43" xfId="6315" xr:uid="{00000000-0005-0000-0000-000057110000}"/>
    <cellStyle name="Accent1 44" xfId="6316" xr:uid="{00000000-0005-0000-0000-000058110000}"/>
    <cellStyle name="Accent1 45" xfId="6317" xr:uid="{00000000-0005-0000-0000-000059110000}"/>
    <cellStyle name="Accent1 46" xfId="6318" xr:uid="{00000000-0005-0000-0000-00005A110000}"/>
    <cellStyle name="Accent1 47" xfId="6319" xr:uid="{00000000-0005-0000-0000-00005B110000}"/>
    <cellStyle name="Accent1 48" xfId="6320" xr:uid="{00000000-0005-0000-0000-00005C110000}"/>
    <cellStyle name="Accent1 49" xfId="6321" xr:uid="{00000000-0005-0000-0000-00005D110000}"/>
    <cellStyle name="Accent1 5" xfId="6322" xr:uid="{00000000-0005-0000-0000-00005E110000}"/>
    <cellStyle name="Accent1 5 2" xfId="20330" xr:uid="{00000000-0005-0000-0000-00005F110000}"/>
    <cellStyle name="Accent1 50" xfId="6323" xr:uid="{00000000-0005-0000-0000-000060110000}"/>
    <cellStyle name="Accent1 51" xfId="6324" xr:uid="{00000000-0005-0000-0000-000061110000}"/>
    <cellStyle name="Accent1 52" xfId="6325" xr:uid="{00000000-0005-0000-0000-000062110000}"/>
    <cellStyle name="Accent1 53" xfId="6326" xr:uid="{00000000-0005-0000-0000-000063110000}"/>
    <cellStyle name="Accent1 54" xfId="6327" xr:uid="{00000000-0005-0000-0000-000064110000}"/>
    <cellStyle name="Accent1 55" xfId="6328" xr:uid="{00000000-0005-0000-0000-000065110000}"/>
    <cellStyle name="Accent1 56" xfId="6329" xr:uid="{00000000-0005-0000-0000-000066110000}"/>
    <cellStyle name="Accent1 57" xfId="6330" xr:uid="{00000000-0005-0000-0000-000067110000}"/>
    <cellStyle name="Accent1 58" xfId="6331" xr:uid="{00000000-0005-0000-0000-000068110000}"/>
    <cellStyle name="Accent1 59" xfId="6332" xr:uid="{00000000-0005-0000-0000-000069110000}"/>
    <cellStyle name="Accent1 6" xfId="6333" xr:uid="{00000000-0005-0000-0000-00006A110000}"/>
    <cellStyle name="Accent1 6 2" xfId="20331" xr:uid="{00000000-0005-0000-0000-00006B110000}"/>
    <cellStyle name="Accent1 60" xfId="6334" xr:uid="{00000000-0005-0000-0000-00006C110000}"/>
    <cellStyle name="Accent1 61" xfId="6335" xr:uid="{00000000-0005-0000-0000-00006D110000}"/>
    <cellStyle name="Accent1 62" xfId="6336" xr:uid="{00000000-0005-0000-0000-00006E110000}"/>
    <cellStyle name="Accent1 63" xfId="6337" xr:uid="{00000000-0005-0000-0000-00006F110000}"/>
    <cellStyle name="Accent1 64" xfId="6338" xr:uid="{00000000-0005-0000-0000-000070110000}"/>
    <cellStyle name="Accent1 65" xfId="6339" xr:uid="{00000000-0005-0000-0000-000071110000}"/>
    <cellStyle name="Accent1 66" xfId="6340" xr:uid="{00000000-0005-0000-0000-000072110000}"/>
    <cellStyle name="Accent1 67" xfId="6341" xr:uid="{00000000-0005-0000-0000-000073110000}"/>
    <cellStyle name="Accent1 68" xfId="6342" xr:uid="{00000000-0005-0000-0000-000074110000}"/>
    <cellStyle name="Accent1 69" xfId="6343" xr:uid="{00000000-0005-0000-0000-000075110000}"/>
    <cellStyle name="Accent1 7" xfId="6344" xr:uid="{00000000-0005-0000-0000-000076110000}"/>
    <cellStyle name="Accent1 70" xfId="6345" xr:uid="{00000000-0005-0000-0000-000077110000}"/>
    <cellStyle name="Accent1 71" xfId="6346" xr:uid="{00000000-0005-0000-0000-000078110000}"/>
    <cellStyle name="Accent1 72" xfId="6347" xr:uid="{00000000-0005-0000-0000-000079110000}"/>
    <cellStyle name="Accent1 73" xfId="6348" xr:uid="{00000000-0005-0000-0000-00007A110000}"/>
    <cellStyle name="Accent1 74" xfId="6349" xr:uid="{00000000-0005-0000-0000-00007B110000}"/>
    <cellStyle name="Accent1 75" xfId="6350" xr:uid="{00000000-0005-0000-0000-00007C110000}"/>
    <cellStyle name="Accent1 76" xfId="6351" xr:uid="{00000000-0005-0000-0000-00007D110000}"/>
    <cellStyle name="Accent1 77" xfId="6352" xr:uid="{00000000-0005-0000-0000-00007E110000}"/>
    <cellStyle name="Accent1 78" xfId="6353" xr:uid="{00000000-0005-0000-0000-00007F110000}"/>
    <cellStyle name="Accent1 79" xfId="6354" xr:uid="{00000000-0005-0000-0000-000080110000}"/>
    <cellStyle name="Accent1 8" xfId="6355" xr:uid="{00000000-0005-0000-0000-000081110000}"/>
    <cellStyle name="Accent1 80" xfId="6356" xr:uid="{00000000-0005-0000-0000-000082110000}"/>
    <cellStyle name="Accent1 81" xfId="6357" xr:uid="{00000000-0005-0000-0000-000083110000}"/>
    <cellStyle name="Accent1 82" xfId="6358" xr:uid="{00000000-0005-0000-0000-000084110000}"/>
    <cellStyle name="Accent1 83" xfId="6359" xr:uid="{00000000-0005-0000-0000-000085110000}"/>
    <cellStyle name="Accent1 84" xfId="6360" xr:uid="{00000000-0005-0000-0000-000086110000}"/>
    <cellStyle name="Accent1 85" xfId="6361" xr:uid="{00000000-0005-0000-0000-000087110000}"/>
    <cellStyle name="Accent1 86" xfId="6362" xr:uid="{00000000-0005-0000-0000-000088110000}"/>
    <cellStyle name="Accent1 87" xfId="6363" xr:uid="{00000000-0005-0000-0000-000089110000}"/>
    <cellStyle name="Accent1 88" xfId="6364" xr:uid="{00000000-0005-0000-0000-00008A110000}"/>
    <cellStyle name="Accent1 89" xfId="6365" xr:uid="{00000000-0005-0000-0000-00008B110000}"/>
    <cellStyle name="Accent1 9" xfId="6366" xr:uid="{00000000-0005-0000-0000-00008C110000}"/>
    <cellStyle name="Accent1 90" xfId="6367" xr:uid="{00000000-0005-0000-0000-00008D110000}"/>
    <cellStyle name="Accent1 91" xfId="6368" xr:uid="{00000000-0005-0000-0000-00008E110000}"/>
    <cellStyle name="Accent1 92" xfId="6369" xr:uid="{00000000-0005-0000-0000-00008F110000}"/>
    <cellStyle name="Accent1 93" xfId="6370" xr:uid="{00000000-0005-0000-0000-000090110000}"/>
    <cellStyle name="Accent1 94" xfId="6371" xr:uid="{00000000-0005-0000-0000-000091110000}"/>
    <cellStyle name="Accent1 95" xfId="6372" xr:uid="{00000000-0005-0000-0000-000092110000}"/>
    <cellStyle name="Accent1 96" xfId="6373" xr:uid="{00000000-0005-0000-0000-000093110000}"/>
    <cellStyle name="Accent1 97" xfId="6374" xr:uid="{00000000-0005-0000-0000-000094110000}"/>
    <cellStyle name="Accent1 98" xfId="6375" xr:uid="{00000000-0005-0000-0000-000095110000}"/>
    <cellStyle name="Accent1 99" xfId="6376" xr:uid="{00000000-0005-0000-0000-000096110000}"/>
    <cellStyle name="Accent2 - 20%" xfId="1213" xr:uid="{00000000-0005-0000-0000-000097110000}"/>
    <cellStyle name="Accent2 - 20% 2" xfId="1214" xr:uid="{00000000-0005-0000-0000-000098110000}"/>
    <cellStyle name="Accent2 - 20% 2 2" xfId="1215" xr:uid="{00000000-0005-0000-0000-000099110000}"/>
    <cellStyle name="Accent2 - 20% 3" xfId="1216" xr:uid="{00000000-0005-0000-0000-00009A110000}"/>
    <cellStyle name="Accent2 - 40%" xfId="1217" xr:uid="{00000000-0005-0000-0000-00009B110000}"/>
    <cellStyle name="Accent2 - 40% 2" xfId="1218" xr:uid="{00000000-0005-0000-0000-00009C110000}"/>
    <cellStyle name="Accent2 - 40% 2 2" xfId="1219" xr:uid="{00000000-0005-0000-0000-00009D110000}"/>
    <cellStyle name="Accent2 - 40% 3" xfId="1220" xr:uid="{00000000-0005-0000-0000-00009E110000}"/>
    <cellStyle name="Accent2 - 60%" xfId="1221" xr:uid="{00000000-0005-0000-0000-00009F110000}"/>
    <cellStyle name="Accent2 10" xfId="6377" xr:uid="{00000000-0005-0000-0000-0000A0110000}"/>
    <cellStyle name="Accent2 100" xfId="6378" xr:uid="{00000000-0005-0000-0000-0000A1110000}"/>
    <cellStyle name="Accent2 101" xfId="6379" xr:uid="{00000000-0005-0000-0000-0000A2110000}"/>
    <cellStyle name="Accent2 102" xfId="6380" xr:uid="{00000000-0005-0000-0000-0000A3110000}"/>
    <cellStyle name="Accent2 103" xfId="6381" xr:uid="{00000000-0005-0000-0000-0000A4110000}"/>
    <cellStyle name="Accent2 104" xfId="6382" xr:uid="{00000000-0005-0000-0000-0000A5110000}"/>
    <cellStyle name="Accent2 105" xfId="6383" xr:uid="{00000000-0005-0000-0000-0000A6110000}"/>
    <cellStyle name="Accent2 106" xfId="6384" xr:uid="{00000000-0005-0000-0000-0000A7110000}"/>
    <cellStyle name="Accent2 107" xfId="6385" xr:uid="{00000000-0005-0000-0000-0000A8110000}"/>
    <cellStyle name="Accent2 108" xfId="6386" xr:uid="{00000000-0005-0000-0000-0000A9110000}"/>
    <cellStyle name="Accent2 109" xfId="6387" xr:uid="{00000000-0005-0000-0000-0000AA110000}"/>
    <cellStyle name="Accent2 11" xfId="6388" xr:uid="{00000000-0005-0000-0000-0000AB110000}"/>
    <cellStyle name="Accent2 110" xfId="6389" xr:uid="{00000000-0005-0000-0000-0000AC110000}"/>
    <cellStyle name="Accent2 111" xfId="6390" xr:uid="{00000000-0005-0000-0000-0000AD110000}"/>
    <cellStyle name="Accent2 112" xfId="6391" xr:uid="{00000000-0005-0000-0000-0000AE110000}"/>
    <cellStyle name="Accent2 113" xfId="6392" xr:uid="{00000000-0005-0000-0000-0000AF110000}"/>
    <cellStyle name="Accent2 114" xfId="6393" xr:uid="{00000000-0005-0000-0000-0000B0110000}"/>
    <cellStyle name="Accent2 115" xfId="6394" xr:uid="{00000000-0005-0000-0000-0000B1110000}"/>
    <cellStyle name="Accent2 116" xfId="6395" xr:uid="{00000000-0005-0000-0000-0000B2110000}"/>
    <cellStyle name="Accent2 117" xfId="6396" xr:uid="{00000000-0005-0000-0000-0000B3110000}"/>
    <cellStyle name="Accent2 118" xfId="6397" xr:uid="{00000000-0005-0000-0000-0000B4110000}"/>
    <cellStyle name="Accent2 119" xfId="6398" xr:uid="{00000000-0005-0000-0000-0000B5110000}"/>
    <cellStyle name="Accent2 12" xfId="6399" xr:uid="{00000000-0005-0000-0000-0000B6110000}"/>
    <cellStyle name="Accent2 120" xfId="6400" xr:uid="{00000000-0005-0000-0000-0000B7110000}"/>
    <cellStyle name="Accent2 121" xfId="6401" xr:uid="{00000000-0005-0000-0000-0000B8110000}"/>
    <cellStyle name="Accent2 122" xfId="6402" xr:uid="{00000000-0005-0000-0000-0000B9110000}"/>
    <cellStyle name="Accent2 123" xfId="6403" xr:uid="{00000000-0005-0000-0000-0000BA110000}"/>
    <cellStyle name="Accent2 124" xfId="6404" xr:uid="{00000000-0005-0000-0000-0000BB110000}"/>
    <cellStyle name="Accent2 125" xfId="6405" xr:uid="{00000000-0005-0000-0000-0000BC110000}"/>
    <cellStyle name="Accent2 126" xfId="6406" xr:uid="{00000000-0005-0000-0000-0000BD110000}"/>
    <cellStyle name="Accent2 127" xfId="6407" xr:uid="{00000000-0005-0000-0000-0000BE110000}"/>
    <cellStyle name="Accent2 128" xfId="6408" xr:uid="{00000000-0005-0000-0000-0000BF110000}"/>
    <cellStyle name="Accent2 129" xfId="6409" xr:uid="{00000000-0005-0000-0000-0000C0110000}"/>
    <cellStyle name="Accent2 13" xfId="6410" xr:uid="{00000000-0005-0000-0000-0000C1110000}"/>
    <cellStyle name="Accent2 130" xfId="6411" xr:uid="{00000000-0005-0000-0000-0000C2110000}"/>
    <cellStyle name="Accent2 131" xfId="6412" xr:uid="{00000000-0005-0000-0000-0000C3110000}"/>
    <cellStyle name="Accent2 132" xfId="6413" xr:uid="{00000000-0005-0000-0000-0000C4110000}"/>
    <cellStyle name="Accent2 133" xfId="6414" xr:uid="{00000000-0005-0000-0000-0000C5110000}"/>
    <cellStyle name="Accent2 134" xfId="6415" xr:uid="{00000000-0005-0000-0000-0000C6110000}"/>
    <cellStyle name="Accent2 135" xfId="6416" xr:uid="{00000000-0005-0000-0000-0000C7110000}"/>
    <cellStyle name="Accent2 136" xfId="6417" xr:uid="{00000000-0005-0000-0000-0000C8110000}"/>
    <cellStyle name="Accent2 137" xfId="6418" xr:uid="{00000000-0005-0000-0000-0000C9110000}"/>
    <cellStyle name="Accent2 138" xfId="6419" xr:uid="{00000000-0005-0000-0000-0000CA110000}"/>
    <cellStyle name="Accent2 139" xfId="6420" xr:uid="{00000000-0005-0000-0000-0000CB110000}"/>
    <cellStyle name="Accent2 14" xfId="6421" xr:uid="{00000000-0005-0000-0000-0000CC110000}"/>
    <cellStyle name="Accent2 140" xfId="6422" xr:uid="{00000000-0005-0000-0000-0000CD110000}"/>
    <cellStyle name="Accent2 141" xfId="6423" xr:uid="{00000000-0005-0000-0000-0000CE110000}"/>
    <cellStyle name="Accent2 142" xfId="6424" xr:uid="{00000000-0005-0000-0000-0000CF110000}"/>
    <cellStyle name="Accent2 143" xfId="6425" xr:uid="{00000000-0005-0000-0000-0000D0110000}"/>
    <cellStyle name="Accent2 144" xfId="6426" xr:uid="{00000000-0005-0000-0000-0000D1110000}"/>
    <cellStyle name="Accent2 145" xfId="6427" xr:uid="{00000000-0005-0000-0000-0000D2110000}"/>
    <cellStyle name="Accent2 146" xfId="6428" xr:uid="{00000000-0005-0000-0000-0000D3110000}"/>
    <cellStyle name="Accent2 147" xfId="20332" xr:uid="{00000000-0005-0000-0000-0000D4110000}"/>
    <cellStyle name="Accent2 148" xfId="20595" xr:uid="{00000000-0005-0000-0000-0000D5110000}"/>
    <cellStyle name="Accent2 149" xfId="21117" xr:uid="{00000000-0005-0000-0000-0000D6110000}"/>
    <cellStyle name="Accent2 15" xfId="6429" xr:uid="{00000000-0005-0000-0000-0000D7110000}"/>
    <cellStyle name="Accent2 150" xfId="20593" xr:uid="{00000000-0005-0000-0000-0000D8110000}"/>
    <cellStyle name="Accent2 151" xfId="21112" xr:uid="{00000000-0005-0000-0000-0000D9110000}"/>
    <cellStyle name="Accent2 152" xfId="20483" xr:uid="{00000000-0005-0000-0000-0000DA110000}"/>
    <cellStyle name="Accent2 153" xfId="21105" xr:uid="{00000000-0005-0000-0000-0000DB110000}"/>
    <cellStyle name="Accent2 16" xfId="6430" xr:uid="{00000000-0005-0000-0000-0000DC110000}"/>
    <cellStyle name="Accent2 17" xfId="6431" xr:uid="{00000000-0005-0000-0000-0000DD110000}"/>
    <cellStyle name="Accent2 18" xfId="6432" xr:uid="{00000000-0005-0000-0000-0000DE110000}"/>
    <cellStyle name="Accent2 19" xfId="6433" xr:uid="{00000000-0005-0000-0000-0000DF110000}"/>
    <cellStyle name="Accent2 2" xfId="1676" xr:uid="{00000000-0005-0000-0000-0000E0110000}"/>
    <cellStyle name="Accent2 2 2" xfId="6435" xr:uid="{00000000-0005-0000-0000-0000E1110000}"/>
    <cellStyle name="Accent2 2 3" xfId="6436" xr:uid="{00000000-0005-0000-0000-0000E2110000}"/>
    <cellStyle name="Accent2 2 4" xfId="6437" xr:uid="{00000000-0005-0000-0000-0000E3110000}"/>
    <cellStyle name="Accent2 2 5" xfId="6438" xr:uid="{00000000-0005-0000-0000-0000E4110000}"/>
    <cellStyle name="Accent2 2 6" xfId="20333" xr:uid="{00000000-0005-0000-0000-0000E5110000}"/>
    <cellStyle name="Accent2 2 7" xfId="6434" xr:uid="{00000000-0005-0000-0000-0000E6110000}"/>
    <cellStyle name="Accent2 2_tagihan bruto" xfId="6439" xr:uid="{00000000-0005-0000-0000-0000E7110000}"/>
    <cellStyle name="Accent2 20" xfId="6440" xr:uid="{00000000-0005-0000-0000-0000E8110000}"/>
    <cellStyle name="Accent2 21" xfId="6441" xr:uid="{00000000-0005-0000-0000-0000E9110000}"/>
    <cellStyle name="Accent2 22" xfId="6442" xr:uid="{00000000-0005-0000-0000-0000EA110000}"/>
    <cellStyle name="Accent2 23" xfId="6443" xr:uid="{00000000-0005-0000-0000-0000EB110000}"/>
    <cellStyle name="Accent2 24" xfId="6444" xr:uid="{00000000-0005-0000-0000-0000EC110000}"/>
    <cellStyle name="Accent2 25" xfId="6445" xr:uid="{00000000-0005-0000-0000-0000ED110000}"/>
    <cellStyle name="Accent2 26" xfId="6446" xr:uid="{00000000-0005-0000-0000-0000EE110000}"/>
    <cellStyle name="Accent2 27" xfId="6447" xr:uid="{00000000-0005-0000-0000-0000EF110000}"/>
    <cellStyle name="Accent2 28" xfId="6448" xr:uid="{00000000-0005-0000-0000-0000F0110000}"/>
    <cellStyle name="Accent2 29" xfId="6449" xr:uid="{00000000-0005-0000-0000-0000F1110000}"/>
    <cellStyle name="Accent2 3" xfId="1677" xr:uid="{00000000-0005-0000-0000-0000F2110000}"/>
    <cellStyle name="Accent2 3 2" xfId="20334" xr:uid="{00000000-0005-0000-0000-0000F3110000}"/>
    <cellStyle name="Accent2 3 3" xfId="6450" xr:uid="{00000000-0005-0000-0000-0000F4110000}"/>
    <cellStyle name="Accent2 30" xfId="6451" xr:uid="{00000000-0005-0000-0000-0000F5110000}"/>
    <cellStyle name="Accent2 31" xfId="6452" xr:uid="{00000000-0005-0000-0000-0000F6110000}"/>
    <cellStyle name="Accent2 32" xfId="6453" xr:uid="{00000000-0005-0000-0000-0000F7110000}"/>
    <cellStyle name="Accent2 33" xfId="6454" xr:uid="{00000000-0005-0000-0000-0000F8110000}"/>
    <cellStyle name="Accent2 34" xfId="6455" xr:uid="{00000000-0005-0000-0000-0000F9110000}"/>
    <cellStyle name="Accent2 35" xfId="6456" xr:uid="{00000000-0005-0000-0000-0000FA110000}"/>
    <cellStyle name="Accent2 36" xfId="6457" xr:uid="{00000000-0005-0000-0000-0000FB110000}"/>
    <cellStyle name="Accent2 37" xfId="6458" xr:uid="{00000000-0005-0000-0000-0000FC110000}"/>
    <cellStyle name="Accent2 38" xfId="6459" xr:uid="{00000000-0005-0000-0000-0000FD110000}"/>
    <cellStyle name="Accent2 39" xfId="6460" xr:uid="{00000000-0005-0000-0000-0000FE110000}"/>
    <cellStyle name="Accent2 4" xfId="1678" xr:uid="{00000000-0005-0000-0000-0000FF110000}"/>
    <cellStyle name="Accent2 4 2" xfId="20335" xr:uid="{00000000-0005-0000-0000-000000120000}"/>
    <cellStyle name="Accent2 4 3" xfId="6461" xr:uid="{00000000-0005-0000-0000-000001120000}"/>
    <cellStyle name="Accent2 40" xfId="6462" xr:uid="{00000000-0005-0000-0000-000002120000}"/>
    <cellStyle name="Accent2 41" xfId="6463" xr:uid="{00000000-0005-0000-0000-000003120000}"/>
    <cellStyle name="Accent2 42" xfId="6464" xr:uid="{00000000-0005-0000-0000-000004120000}"/>
    <cellStyle name="Accent2 43" xfId="6465" xr:uid="{00000000-0005-0000-0000-000005120000}"/>
    <cellStyle name="Accent2 44" xfId="6466" xr:uid="{00000000-0005-0000-0000-000006120000}"/>
    <cellStyle name="Accent2 45" xfId="6467" xr:uid="{00000000-0005-0000-0000-000007120000}"/>
    <cellStyle name="Accent2 46" xfId="6468" xr:uid="{00000000-0005-0000-0000-000008120000}"/>
    <cellStyle name="Accent2 47" xfId="6469" xr:uid="{00000000-0005-0000-0000-000009120000}"/>
    <cellStyle name="Accent2 48" xfId="6470" xr:uid="{00000000-0005-0000-0000-00000A120000}"/>
    <cellStyle name="Accent2 49" xfId="6471" xr:uid="{00000000-0005-0000-0000-00000B120000}"/>
    <cellStyle name="Accent2 5" xfId="6472" xr:uid="{00000000-0005-0000-0000-00000C120000}"/>
    <cellStyle name="Accent2 5 2" xfId="20336" xr:uid="{00000000-0005-0000-0000-00000D120000}"/>
    <cellStyle name="Accent2 50" xfId="6473" xr:uid="{00000000-0005-0000-0000-00000E120000}"/>
    <cellStyle name="Accent2 51" xfId="6474" xr:uid="{00000000-0005-0000-0000-00000F120000}"/>
    <cellStyle name="Accent2 52" xfId="6475" xr:uid="{00000000-0005-0000-0000-000010120000}"/>
    <cellStyle name="Accent2 53" xfId="6476" xr:uid="{00000000-0005-0000-0000-000011120000}"/>
    <cellStyle name="Accent2 54" xfId="6477" xr:uid="{00000000-0005-0000-0000-000012120000}"/>
    <cellStyle name="Accent2 55" xfId="6478" xr:uid="{00000000-0005-0000-0000-000013120000}"/>
    <cellStyle name="Accent2 56" xfId="6479" xr:uid="{00000000-0005-0000-0000-000014120000}"/>
    <cellStyle name="Accent2 57" xfId="6480" xr:uid="{00000000-0005-0000-0000-000015120000}"/>
    <cellStyle name="Accent2 58" xfId="6481" xr:uid="{00000000-0005-0000-0000-000016120000}"/>
    <cellStyle name="Accent2 59" xfId="6482" xr:uid="{00000000-0005-0000-0000-000017120000}"/>
    <cellStyle name="Accent2 6" xfId="6483" xr:uid="{00000000-0005-0000-0000-000018120000}"/>
    <cellStyle name="Accent2 6 2" xfId="20337" xr:uid="{00000000-0005-0000-0000-000019120000}"/>
    <cellStyle name="Accent2 60" xfId="6484" xr:uid="{00000000-0005-0000-0000-00001A120000}"/>
    <cellStyle name="Accent2 61" xfId="6485" xr:uid="{00000000-0005-0000-0000-00001B120000}"/>
    <cellStyle name="Accent2 62" xfId="6486" xr:uid="{00000000-0005-0000-0000-00001C120000}"/>
    <cellStyle name="Accent2 63" xfId="6487" xr:uid="{00000000-0005-0000-0000-00001D120000}"/>
    <cellStyle name="Accent2 64" xfId="6488" xr:uid="{00000000-0005-0000-0000-00001E120000}"/>
    <cellStyle name="Accent2 65" xfId="6489" xr:uid="{00000000-0005-0000-0000-00001F120000}"/>
    <cellStyle name="Accent2 66" xfId="6490" xr:uid="{00000000-0005-0000-0000-000020120000}"/>
    <cellStyle name="Accent2 67" xfId="6491" xr:uid="{00000000-0005-0000-0000-000021120000}"/>
    <cellStyle name="Accent2 68" xfId="6492" xr:uid="{00000000-0005-0000-0000-000022120000}"/>
    <cellStyle name="Accent2 69" xfId="6493" xr:uid="{00000000-0005-0000-0000-000023120000}"/>
    <cellStyle name="Accent2 7" xfId="6494" xr:uid="{00000000-0005-0000-0000-000024120000}"/>
    <cellStyle name="Accent2 70" xfId="6495" xr:uid="{00000000-0005-0000-0000-000025120000}"/>
    <cellStyle name="Accent2 71" xfId="6496" xr:uid="{00000000-0005-0000-0000-000026120000}"/>
    <cellStyle name="Accent2 72" xfId="6497" xr:uid="{00000000-0005-0000-0000-000027120000}"/>
    <cellStyle name="Accent2 73" xfId="6498" xr:uid="{00000000-0005-0000-0000-000028120000}"/>
    <cellStyle name="Accent2 74" xfId="6499" xr:uid="{00000000-0005-0000-0000-000029120000}"/>
    <cellStyle name="Accent2 75" xfId="6500" xr:uid="{00000000-0005-0000-0000-00002A120000}"/>
    <cellStyle name="Accent2 76" xfId="6501" xr:uid="{00000000-0005-0000-0000-00002B120000}"/>
    <cellStyle name="Accent2 77" xfId="6502" xr:uid="{00000000-0005-0000-0000-00002C120000}"/>
    <cellStyle name="Accent2 78" xfId="6503" xr:uid="{00000000-0005-0000-0000-00002D120000}"/>
    <cellStyle name="Accent2 79" xfId="6504" xr:uid="{00000000-0005-0000-0000-00002E120000}"/>
    <cellStyle name="Accent2 8" xfId="6505" xr:uid="{00000000-0005-0000-0000-00002F120000}"/>
    <cellStyle name="Accent2 80" xfId="6506" xr:uid="{00000000-0005-0000-0000-000030120000}"/>
    <cellStyle name="Accent2 81" xfId="6507" xr:uid="{00000000-0005-0000-0000-000031120000}"/>
    <cellStyle name="Accent2 82" xfId="6508" xr:uid="{00000000-0005-0000-0000-000032120000}"/>
    <cellStyle name="Accent2 83" xfId="6509" xr:uid="{00000000-0005-0000-0000-000033120000}"/>
    <cellStyle name="Accent2 84" xfId="6510" xr:uid="{00000000-0005-0000-0000-000034120000}"/>
    <cellStyle name="Accent2 85" xfId="6511" xr:uid="{00000000-0005-0000-0000-000035120000}"/>
    <cellStyle name="Accent2 86" xfId="6512" xr:uid="{00000000-0005-0000-0000-000036120000}"/>
    <cellStyle name="Accent2 87" xfId="6513" xr:uid="{00000000-0005-0000-0000-000037120000}"/>
    <cellStyle name="Accent2 88" xfId="6514" xr:uid="{00000000-0005-0000-0000-000038120000}"/>
    <cellStyle name="Accent2 89" xfId="6515" xr:uid="{00000000-0005-0000-0000-000039120000}"/>
    <cellStyle name="Accent2 9" xfId="6516" xr:uid="{00000000-0005-0000-0000-00003A120000}"/>
    <cellStyle name="Accent2 90" xfId="6517" xr:uid="{00000000-0005-0000-0000-00003B120000}"/>
    <cellStyle name="Accent2 91" xfId="6518" xr:uid="{00000000-0005-0000-0000-00003C120000}"/>
    <cellStyle name="Accent2 92" xfId="6519" xr:uid="{00000000-0005-0000-0000-00003D120000}"/>
    <cellStyle name="Accent2 93" xfId="6520" xr:uid="{00000000-0005-0000-0000-00003E120000}"/>
    <cellStyle name="Accent2 94" xfId="6521" xr:uid="{00000000-0005-0000-0000-00003F120000}"/>
    <cellStyle name="Accent2 95" xfId="6522" xr:uid="{00000000-0005-0000-0000-000040120000}"/>
    <cellStyle name="Accent2 96" xfId="6523" xr:uid="{00000000-0005-0000-0000-000041120000}"/>
    <cellStyle name="Accent2 97" xfId="6524" xr:uid="{00000000-0005-0000-0000-000042120000}"/>
    <cellStyle name="Accent2 98" xfId="6525" xr:uid="{00000000-0005-0000-0000-000043120000}"/>
    <cellStyle name="Accent2 99" xfId="6526" xr:uid="{00000000-0005-0000-0000-000044120000}"/>
    <cellStyle name="Accent3 - 20%" xfId="1222" xr:uid="{00000000-0005-0000-0000-000045120000}"/>
    <cellStyle name="Accent3 - 20% 2" xfId="1223" xr:uid="{00000000-0005-0000-0000-000046120000}"/>
    <cellStyle name="Accent3 - 20% 2 2" xfId="1224" xr:uid="{00000000-0005-0000-0000-000047120000}"/>
    <cellStyle name="Accent3 - 20% 3" xfId="1225" xr:uid="{00000000-0005-0000-0000-000048120000}"/>
    <cellStyle name="Accent3 - 40%" xfId="1226" xr:uid="{00000000-0005-0000-0000-000049120000}"/>
    <cellStyle name="Accent3 - 40% 2" xfId="1227" xr:uid="{00000000-0005-0000-0000-00004A120000}"/>
    <cellStyle name="Accent3 - 40% 2 2" xfId="1228" xr:uid="{00000000-0005-0000-0000-00004B120000}"/>
    <cellStyle name="Accent3 - 40% 3" xfId="1229" xr:uid="{00000000-0005-0000-0000-00004C120000}"/>
    <cellStyle name="Accent3 - 60%" xfId="1230" xr:uid="{00000000-0005-0000-0000-00004D120000}"/>
    <cellStyle name="Accent3 10" xfId="6527" xr:uid="{00000000-0005-0000-0000-00004E120000}"/>
    <cellStyle name="Accent3 100" xfId="6528" xr:uid="{00000000-0005-0000-0000-00004F120000}"/>
    <cellStyle name="Accent3 101" xfId="6529" xr:uid="{00000000-0005-0000-0000-000050120000}"/>
    <cellStyle name="Accent3 102" xfId="6530" xr:uid="{00000000-0005-0000-0000-000051120000}"/>
    <cellStyle name="Accent3 103" xfId="6531" xr:uid="{00000000-0005-0000-0000-000052120000}"/>
    <cellStyle name="Accent3 104" xfId="6532" xr:uid="{00000000-0005-0000-0000-000053120000}"/>
    <cellStyle name="Accent3 105" xfId="6533" xr:uid="{00000000-0005-0000-0000-000054120000}"/>
    <cellStyle name="Accent3 106" xfId="6534" xr:uid="{00000000-0005-0000-0000-000055120000}"/>
    <cellStyle name="Accent3 107" xfId="6535" xr:uid="{00000000-0005-0000-0000-000056120000}"/>
    <cellStyle name="Accent3 108" xfId="6536" xr:uid="{00000000-0005-0000-0000-000057120000}"/>
    <cellStyle name="Accent3 109" xfId="6537" xr:uid="{00000000-0005-0000-0000-000058120000}"/>
    <cellStyle name="Accent3 11" xfId="6538" xr:uid="{00000000-0005-0000-0000-000059120000}"/>
    <cellStyle name="Accent3 110" xfId="6539" xr:uid="{00000000-0005-0000-0000-00005A120000}"/>
    <cellStyle name="Accent3 111" xfId="6540" xr:uid="{00000000-0005-0000-0000-00005B120000}"/>
    <cellStyle name="Accent3 112" xfId="6541" xr:uid="{00000000-0005-0000-0000-00005C120000}"/>
    <cellStyle name="Accent3 113" xfId="6542" xr:uid="{00000000-0005-0000-0000-00005D120000}"/>
    <cellStyle name="Accent3 114" xfId="6543" xr:uid="{00000000-0005-0000-0000-00005E120000}"/>
    <cellStyle name="Accent3 115" xfId="6544" xr:uid="{00000000-0005-0000-0000-00005F120000}"/>
    <cellStyle name="Accent3 116" xfId="6545" xr:uid="{00000000-0005-0000-0000-000060120000}"/>
    <cellStyle name="Accent3 117" xfId="6546" xr:uid="{00000000-0005-0000-0000-000061120000}"/>
    <cellStyle name="Accent3 118" xfId="6547" xr:uid="{00000000-0005-0000-0000-000062120000}"/>
    <cellStyle name="Accent3 119" xfId="6548" xr:uid="{00000000-0005-0000-0000-000063120000}"/>
    <cellStyle name="Accent3 12" xfId="6549" xr:uid="{00000000-0005-0000-0000-000064120000}"/>
    <cellStyle name="Accent3 120" xfId="6550" xr:uid="{00000000-0005-0000-0000-000065120000}"/>
    <cellStyle name="Accent3 121" xfId="6551" xr:uid="{00000000-0005-0000-0000-000066120000}"/>
    <cellStyle name="Accent3 122" xfId="6552" xr:uid="{00000000-0005-0000-0000-000067120000}"/>
    <cellStyle name="Accent3 123" xfId="6553" xr:uid="{00000000-0005-0000-0000-000068120000}"/>
    <cellStyle name="Accent3 124" xfId="6554" xr:uid="{00000000-0005-0000-0000-000069120000}"/>
    <cellStyle name="Accent3 125" xfId="6555" xr:uid="{00000000-0005-0000-0000-00006A120000}"/>
    <cellStyle name="Accent3 126" xfId="6556" xr:uid="{00000000-0005-0000-0000-00006B120000}"/>
    <cellStyle name="Accent3 127" xfId="6557" xr:uid="{00000000-0005-0000-0000-00006C120000}"/>
    <cellStyle name="Accent3 128" xfId="6558" xr:uid="{00000000-0005-0000-0000-00006D120000}"/>
    <cellStyle name="Accent3 129" xfId="6559" xr:uid="{00000000-0005-0000-0000-00006E120000}"/>
    <cellStyle name="Accent3 13" xfId="6560" xr:uid="{00000000-0005-0000-0000-00006F120000}"/>
    <cellStyle name="Accent3 130" xfId="6561" xr:uid="{00000000-0005-0000-0000-000070120000}"/>
    <cellStyle name="Accent3 131" xfId="6562" xr:uid="{00000000-0005-0000-0000-000071120000}"/>
    <cellStyle name="Accent3 132" xfId="6563" xr:uid="{00000000-0005-0000-0000-000072120000}"/>
    <cellStyle name="Accent3 133" xfId="6564" xr:uid="{00000000-0005-0000-0000-000073120000}"/>
    <cellStyle name="Accent3 134" xfId="6565" xr:uid="{00000000-0005-0000-0000-000074120000}"/>
    <cellStyle name="Accent3 135" xfId="6566" xr:uid="{00000000-0005-0000-0000-000075120000}"/>
    <cellStyle name="Accent3 136" xfId="6567" xr:uid="{00000000-0005-0000-0000-000076120000}"/>
    <cellStyle name="Accent3 137" xfId="6568" xr:uid="{00000000-0005-0000-0000-000077120000}"/>
    <cellStyle name="Accent3 138" xfId="6569" xr:uid="{00000000-0005-0000-0000-000078120000}"/>
    <cellStyle name="Accent3 139" xfId="6570" xr:uid="{00000000-0005-0000-0000-000079120000}"/>
    <cellStyle name="Accent3 14" xfId="6571" xr:uid="{00000000-0005-0000-0000-00007A120000}"/>
    <cellStyle name="Accent3 140" xfId="6572" xr:uid="{00000000-0005-0000-0000-00007B120000}"/>
    <cellStyle name="Accent3 141" xfId="6573" xr:uid="{00000000-0005-0000-0000-00007C120000}"/>
    <cellStyle name="Accent3 142" xfId="6574" xr:uid="{00000000-0005-0000-0000-00007D120000}"/>
    <cellStyle name="Accent3 143" xfId="6575" xr:uid="{00000000-0005-0000-0000-00007E120000}"/>
    <cellStyle name="Accent3 144" xfId="6576" xr:uid="{00000000-0005-0000-0000-00007F120000}"/>
    <cellStyle name="Accent3 145" xfId="6577" xr:uid="{00000000-0005-0000-0000-000080120000}"/>
    <cellStyle name="Accent3 146" xfId="6578" xr:uid="{00000000-0005-0000-0000-000081120000}"/>
    <cellStyle name="Accent3 147" xfId="20338" xr:uid="{00000000-0005-0000-0000-000082120000}"/>
    <cellStyle name="Accent3 148" xfId="20592" xr:uid="{00000000-0005-0000-0000-000083120000}"/>
    <cellStyle name="Accent3 149" xfId="21115" xr:uid="{00000000-0005-0000-0000-000084120000}"/>
    <cellStyle name="Accent3 15" xfId="6579" xr:uid="{00000000-0005-0000-0000-000085120000}"/>
    <cellStyle name="Accent3 150" xfId="20572" xr:uid="{00000000-0005-0000-0000-000086120000}"/>
    <cellStyle name="Accent3 151" xfId="21110" xr:uid="{00000000-0005-0000-0000-000087120000}"/>
    <cellStyle name="Accent3 152" xfId="21125" xr:uid="{00000000-0005-0000-0000-000088120000}"/>
    <cellStyle name="Accent3 153" xfId="21103" xr:uid="{00000000-0005-0000-0000-000089120000}"/>
    <cellStyle name="Accent3 16" xfId="6580" xr:uid="{00000000-0005-0000-0000-00008A120000}"/>
    <cellStyle name="Accent3 17" xfId="6581" xr:uid="{00000000-0005-0000-0000-00008B120000}"/>
    <cellStyle name="Accent3 18" xfId="6582" xr:uid="{00000000-0005-0000-0000-00008C120000}"/>
    <cellStyle name="Accent3 19" xfId="6583" xr:uid="{00000000-0005-0000-0000-00008D120000}"/>
    <cellStyle name="Accent3 2" xfId="1679" xr:uid="{00000000-0005-0000-0000-00008E120000}"/>
    <cellStyle name="Accent3 2 2" xfId="6585" xr:uid="{00000000-0005-0000-0000-00008F120000}"/>
    <cellStyle name="Accent3 2 3" xfId="6586" xr:uid="{00000000-0005-0000-0000-000090120000}"/>
    <cellStyle name="Accent3 2 4" xfId="6587" xr:uid="{00000000-0005-0000-0000-000091120000}"/>
    <cellStyle name="Accent3 2 5" xfId="6588" xr:uid="{00000000-0005-0000-0000-000092120000}"/>
    <cellStyle name="Accent3 2 6" xfId="20339" xr:uid="{00000000-0005-0000-0000-000093120000}"/>
    <cellStyle name="Accent3 2 7" xfId="6584" xr:uid="{00000000-0005-0000-0000-000094120000}"/>
    <cellStyle name="Accent3 2_tagihan bruto" xfId="6589" xr:uid="{00000000-0005-0000-0000-000095120000}"/>
    <cellStyle name="Accent3 20" xfId="6590" xr:uid="{00000000-0005-0000-0000-000096120000}"/>
    <cellStyle name="Accent3 21" xfId="6591" xr:uid="{00000000-0005-0000-0000-000097120000}"/>
    <cellStyle name="Accent3 22" xfId="6592" xr:uid="{00000000-0005-0000-0000-000098120000}"/>
    <cellStyle name="Accent3 23" xfId="6593" xr:uid="{00000000-0005-0000-0000-000099120000}"/>
    <cellStyle name="Accent3 24" xfId="6594" xr:uid="{00000000-0005-0000-0000-00009A120000}"/>
    <cellStyle name="Accent3 25" xfId="6595" xr:uid="{00000000-0005-0000-0000-00009B120000}"/>
    <cellStyle name="Accent3 26" xfId="6596" xr:uid="{00000000-0005-0000-0000-00009C120000}"/>
    <cellStyle name="Accent3 27" xfId="6597" xr:uid="{00000000-0005-0000-0000-00009D120000}"/>
    <cellStyle name="Accent3 28" xfId="6598" xr:uid="{00000000-0005-0000-0000-00009E120000}"/>
    <cellStyle name="Accent3 29" xfId="6599" xr:uid="{00000000-0005-0000-0000-00009F120000}"/>
    <cellStyle name="Accent3 3" xfId="1680" xr:uid="{00000000-0005-0000-0000-0000A0120000}"/>
    <cellStyle name="Accent3 3 2" xfId="20340" xr:uid="{00000000-0005-0000-0000-0000A1120000}"/>
    <cellStyle name="Accent3 3 3" xfId="6600" xr:uid="{00000000-0005-0000-0000-0000A2120000}"/>
    <cellStyle name="Accent3 30" xfId="6601" xr:uid="{00000000-0005-0000-0000-0000A3120000}"/>
    <cellStyle name="Accent3 31" xfId="6602" xr:uid="{00000000-0005-0000-0000-0000A4120000}"/>
    <cellStyle name="Accent3 32" xfId="6603" xr:uid="{00000000-0005-0000-0000-0000A5120000}"/>
    <cellStyle name="Accent3 33" xfId="6604" xr:uid="{00000000-0005-0000-0000-0000A6120000}"/>
    <cellStyle name="Accent3 34" xfId="6605" xr:uid="{00000000-0005-0000-0000-0000A7120000}"/>
    <cellStyle name="Accent3 35" xfId="6606" xr:uid="{00000000-0005-0000-0000-0000A8120000}"/>
    <cellStyle name="Accent3 36" xfId="6607" xr:uid="{00000000-0005-0000-0000-0000A9120000}"/>
    <cellStyle name="Accent3 37" xfId="6608" xr:uid="{00000000-0005-0000-0000-0000AA120000}"/>
    <cellStyle name="Accent3 38" xfId="6609" xr:uid="{00000000-0005-0000-0000-0000AB120000}"/>
    <cellStyle name="Accent3 39" xfId="6610" xr:uid="{00000000-0005-0000-0000-0000AC120000}"/>
    <cellStyle name="Accent3 4" xfId="1681" xr:uid="{00000000-0005-0000-0000-0000AD120000}"/>
    <cellStyle name="Accent3 4 2" xfId="20341" xr:uid="{00000000-0005-0000-0000-0000AE120000}"/>
    <cellStyle name="Accent3 4 3" xfId="6611" xr:uid="{00000000-0005-0000-0000-0000AF120000}"/>
    <cellStyle name="Accent3 40" xfId="6612" xr:uid="{00000000-0005-0000-0000-0000B0120000}"/>
    <cellStyle name="Accent3 41" xfId="6613" xr:uid="{00000000-0005-0000-0000-0000B1120000}"/>
    <cellStyle name="Accent3 42" xfId="6614" xr:uid="{00000000-0005-0000-0000-0000B2120000}"/>
    <cellStyle name="Accent3 43" xfId="6615" xr:uid="{00000000-0005-0000-0000-0000B3120000}"/>
    <cellStyle name="Accent3 44" xfId="6616" xr:uid="{00000000-0005-0000-0000-0000B4120000}"/>
    <cellStyle name="Accent3 45" xfId="6617" xr:uid="{00000000-0005-0000-0000-0000B5120000}"/>
    <cellStyle name="Accent3 46" xfId="6618" xr:uid="{00000000-0005-0000-0000-0000B6120000}"/>
    <cellStyle name="Accent3 47" xfId="6619" xr:uid="{00000000-0005-0000-0000-0000B7120000}"/>
    <cellStyle name="Accent3 48" xfId="6620" xr:uid="{00000000-0005-0000-0000-0000B8120000}"/>
    <cellStyle name="Accent3 49" xfId="6621" xr:uid="{00000000-0005-0000-0000-0000B9120000}"/>
    <cellStyle name="Accent3 5" xfId="6622" xr:uid="{00000000-0005-0000-0000-0000BA120000}"/>
    <cellStyle name="Accent3 5 2" xfId="20342" xr:uid="{00000000-0005-0000-0000-0000BB120000}"/>
    <cellStyle name="Accent3 50" xfId="6623" xr:uid="{00000000-0005-0000-0000-0000BC120000}"/>
    <cellStyle name="Accent3 51" xfId="6624" xr:uid="{00000000-0005-0000-0000-0000BD120000}"/>
    <cellStyle name="Accent3 52" xfId="6625" xr:uid="{00000000-0005-0000-0000-0000BE120000}"/>
    <cellStyle name="Accent3 53" xfId="6626" xr:uid="{00000000-0005-0000-0000-0000BF120000}"/>
    <cellStyle name="Accent3 54" xfId="6627" xr:uid="{00000000-0005-0000-0000-0000C0120000}"/>
    <cellStyle name="Accent3 55" xfId="6628" xr:uid="{00000000-0005-0000-0000-0000C1120000}"/>
    <cellStyle name="Accent3 56" xfId="6629" xr:uid="{00000000-0005-0000-0000-0000C2120000}"/>
    <cellStyle name="Accent3 57" xfId="6630" xr:uid="{00000000-0005-0000-0000-0000C3120000}"/>
    <cellStyle name="Accent3 58" xfId="6631" xr:uid="{00000000-0005-0000-0000-0000C4120000}"/>
    <cellStyle name="Accent3 59" xfId="6632" xr:uid="{00000000-0005-0000-0000-0000C5120000}"/>
    <cellStyle name="Accent3 6" xfId="6633" xr:uid="{00000000-0005-0000-0000-0000C6120000}"/>
    <cellStyle name="Accent3 6 2" xfId="20343" xr:uid="{00000000-0005-0000-0000-0000C7120000}"/>
    <cellStyle name="Accent3 60" xfId="6634" xr:uid="{00000000-0005-0000-0000-0000C8120000}"/>
    <cellStyle name="Accent3 61" xfId="6635" xr:uid="{00000000-0005-0000-0000-0000C9120000}"/>
    <cellStyle name="Accent3 62" xfId="6636" xr:uid="{00000000-0005-0000-0000-0000CA120000}"/>
    <cellStyle name="Accent3 63" xfId="6637" xr:uid="{00000000-0005-0000-0000-0000CB120000}"/>
    <cellStyle name="Accent3 64" xfId="6638" xr:uid="{00000000-0005-0000-0000-0000CC120000}"/>
    <cellStyle name="Accent3 65" xfId="6639" xr:uid="{00000000-0005-0000-0000-0000CD120000}"/>
    <cellStyle name="Accent3 66" xfId="6640" xr:uid="{00000000-0005-0000-0000-0000CE120000}"/>
    <cellStyle name="Accent3 67" xfId="6641" xr:uid="{00000000-0005-0000-0000-0000CF120000}"/>
    <cellStyle name="Accent3 68" xfId="6642" xr:uid="{00000000-0005-0000-0000-0000D0120000}"/>
    <cellStyle name="Accent3 69" xfId="6643" xr:uid="{00000000-0005-0000-0000-0000D1120000}"/>
    <cellStyle name="Accent3 7" xfId="6644" xr:uid="{00000000-0005-0000-0000-0000D2120000}"/>
    <cellStyle name="Accent3 70" xfId="6645" xr:uid="{00000000-0005-0000-0000-0000D3120000}"/>
    <cellStyle name="Accent3 71" xfId="6646" xr:uid="{00000000-0005-0000-0000-0000D4120000}"/>
    <cellStyle name="Accent3 72" xfId="6647" xr:uid="{00000000-0005-0000-0000-0000D5120000}"/>
    <cellStyle name="Accent3 73" xfId="6648" xr:uid="{00000000-0005-0000-0000-0000D6120000}"/>
    <cellStyle name="Accent3 74" xfId="6649" xr:uid="{00000000-0005-0000-0000-0000D7120000}"/>
    <cellStyle name="Accent3 75" xfId="6650" xr:uid="{00000000-0005-0000-0000-0000D8120000}"/>
    <cellStyle name="Accent3 76" xfId="6651" xr:uid="{00000000-0005-0000-0000-0000D9120000}"/>
    <cellStyle name="Accent3 77" xfId="6652" xr:uid="{00000000-0005-0000-0000-0000DA120000}"/>
    <cellStyle name="Accent3 78" xfId="6653" xr:uid="{00000000-0005-0000-0000-0000DB120000}"/>
    <cellStyle name="Accent3 79" xfId="6654" xr:uid="{00000000-0005-0000-0000-0000DC120000}"/>
    <cellStyle name="Accent3 8" xfId="6655" xr:uid="{00000000-0005-0000-0000-0000DD120000}"/>
    <cellStyle name="Accent3 80" xfId="6656" xr:uid="{00000000-0005-0000-0000-0000DE120000}"/>
    <cellStyle name="Accent3 81" xfId="6657" xr:uid="{00000000-0005-0000-0000-0000DF120000}"/>
    <cellStyle name="Accent3 82" xfId="6658" xr:uid="{00000000-0005-0000-0000-0000E0120000}"/>
    <cellStyle name="Accent3 83" xfId="6659" xr:uid="{00000000-0005-0000-0000-0000E1120000}"/>
    <cellStyle name="Accent3 84" xfId="6660" xr:uid="{00000000-0005-0000-0000-0000E2120000}"/>
    <cellStyle name="Accent3 85" xfId="6661" xr:uid="{00000000-0005-0000-0000-0000E3120000}"/>
    <cellStyle name="Accent3 86" xfId="6662" xr:uid="{00000000-0005-0000-0000-0000E4120000}"/>
    <cellStyle name="Accent3 87" xfId="6663" xr:uid="{00000000-0005-0000-0000-0000E5120000}"/>
    <cellStyle name="Accent3 88" xfId="6664" xr:uid="{00000000-0005-0000-0000-0000E6120000}"/>
    <cellStyle name="Accent3 89" xfId="6665" xr:uid="{00000000-0005-0000-0000-0000E7120000}"/>
    <cellStyle name="Accent3 9" xfId="6666" xr:uid="{00000000-0005-0000-0000-0000E8120000}"/>
    <cellStyle name="Accent3 90" xfId="6667" xr:uid="{00000000-0005-0000-0000-0000E9120000}"/>
    <cellStyle name="Accent3 91" xfId="6668" xr:uid="{00000000-0005-0000-0000-0000EA120000}"/>
    <cellStyle name="Accent3 92" xfId="6669" xr:uid="{00000000-0005-0000-0000-0000EB120000}"/>
    <cellStyle name="Accent3 93" xfId="6670" xr:uid="{00000000-0005-0000-0000-0000EC120000}"/>
    <cellStyle name="Accent3 94" xfId="6671" xr:uid="{00000000-0005-0000-0000-0000ED120000}"/>
    <cellStyle name="Accent3 95" xfId="6672" xr:uid="{00000000-0005-0000-0000-0000EE120000}"/>
    <cellStyle name="Accent3 96" xfId="6673" xr:uid="{00000000-0005-0000-0000-0000EF120000}"/>
    <cellStyle name="Accent3 97" xfId="6674" xr:uid="{00000000-0005-0000-0000-0000F0120000}"/>
    <cellStyle name="Accent3 98" xfId="6675" xr:uid="{00000000-0005-0000-0000-0000F1120000}"/>
    <cellStyle name="Accent3 99" xfId="6676" xr:uid="{00000000-0005-0000-0000-0000F2120000}"/>
    <cellStyle name="Accent4 - 20%" xfId="1231" xr:uid="{00000000-0005-0000-0000-0000F3120000}"/>
    <cellStyle name="Accent4 - 20% 2" xfId="1232" xr:uid="{00000000-0005-0000-0000-0000F4120000}"/>
    <cellStyle name="Accent4 - 20% 2 2" xfId="1233" xr:uid="{00000000-0005-0000-0000-0000F5120000}"/>
    <cellStyle name="Accent4 - 20% 3" xfId="1234" xr:uid="{00000000-0005-0000-0000-0000F6120000}"/>
    <cellStyle name="Accent4 - 40%" xfId="1235" xr:uid="{00000000-0005-0000-0000-0000F7120000}"/>
    <cellStyle name="Accent4 - 40% 2" xfId="1236" xr:uid="{00000000-0005-0000-0000-0000F8120000}"/>
    <cellStyle name="Accent4 - 40% 2 2" xfId="1237" xr:uid="{00000000-0005-0000-0000-0000F9120000}"/>
    <cellStyle name="Accent4 - 40% 3" xfId="1238" xr:uid="{00000000-0005-0000-0000-0000FA120000}"/>
    <cellStyle name="Accent4 - 60%" xfId="1239" xr:uid="{00000000-0005-0000-0000-0000FB120000}"/>
    <cellStyle name="Accent4 10" xfId="6677" xr:uid="{00000000-0005-0000-0000-0000FC120000}"/>
    <cellStyle name="Accent4 100" xfId="6678" xr:uid="{00000000-0005-0000-0000-0000FD120000}"/>
    <cellStyle name="Accent4 101" xfId="6679" xr:uid="{00000000-0005-0000-0000-0000FE120000}"/>
    <cellStyle name="Accent4 102" xfId="6680" xr:uid="{00000000-0005-0000-0000-0000FF120000}"/>
    <cellStyle name="Accent4 103" xfId="6681" xr:uid="{00000000-0005-0000-0000-000000130000}"/>
    <cellStyle name="Accent4 104" xfId="6682" xr:uid="{00000000-0005-0000-0000-000001130000}"/>
    <cellStyle name="Accent4 105" xfId="6683" xr:uid="{00000000-0005-0000-0000-000002130000}"/>
    <cellStyle name="Accent4 106" xfId="6684" xr:uid="{00000000-0005-0000-0000-000003130000}"/>
    <cellStyle name="Accent4 107" xfId="6685" xr:uid="{00000000-0005-0000-0000-000004130000}"/>
    <cellStyle name="Accent4 108" xfId="6686" xr:uid="{00000000-0005-0000-0000-000005130000}"/>
    <cellStyle name="Accent4 109" xfId="6687" xr:uid="{00000000-0005-0000-0000-000006130000}"/>
    <cellStyle name="Accent4 11" xfId="6688" xr:uid="{00000000-0005-0000-0000-000007130000}"/>
    <cellStyle name="Accent4 110" xfId="6689" xr:uid="{00000000-0005-0000-0000-000008130000}"/>
    <cellStyle name="Accent4 111" xfId="6690" xr:uid="{00000000-0005-0000-0000-000009130000}"/>
    <cellStyle name="Accent4 112" xfId="6691" xr:uid="{00000000-0005-0000-0000-00000A130000}"/>
    <cellStyle name="Accent4 113" xfId="6692" xr:uid="{00000000-0005-0000-0000-00000B130000}"/>
    <cellStyle name="Accent4 114" xfId="6693" xr:uid="{00000000-0005-0000-0000-00000C130000}"/>
    <cellStyle name="Accent4 115" xfId="6694" xr:uid="{00000000-0005-0000-0000-00000D130000}"/>
    <cellStyle name="Accent4 116" xfId="6695" xr:uid="{00000000-0005-0000-0000-00000E130000}"/>
    <cellStyle name="Accent4 117" xfId="6696" xr:uid="{00000000-0005-0000-0000-00000F130000}"/>
    <cellStyle name="Accent4 118" xfId="6697" xr:uid="{00000000-0005-0000-0000-000010130000}"/>
    <cellStyle name="Accent4 119" xfId="6698" xr:uid="{00000000-0005-0000-0000-000011130000}"/>
    <cellStyle name="Accent4 12" xfId="6699" xr:uid="{00000000-0005-0000-0000-000012130000}"/>
    <cellStyle name="Accent4 120" xfId="6700" xr:uid="{00000000-0005-0000-0000-000013130000}"/>
    <cellStyle name="Accent4 121" xfId="6701" xr:uid="{00000000-0005-0000-0000-000014130000}"/>
    <cellStyle name="Accent4 122" xfId="6702" xr:uid="{00000000-0005-0000-0000-000015130000}"/>
    <cellStyle name="Accent4 123" xfId="6703" xr:uid="{00000000-0005-0000-0000-000016130000}"/>
    <cellStyle name="Accent4 124" xfId="6704" xr:uid="{00000000-0005-0000-0000-000017130000}"/>
    <cellStyle name="Accent4 125" xfId="6705" xr:uid="{00000000-0005-0000-0000-000018130000}"/>
    <cellStyle name="Accent4 126" xfId="6706" xr:uid="{00000000-0005-0000-0000-000019130000}"/>
    <cellStyle name="Accent4 127" xfId="6707" xr:uid="{00000000-0005-0000-0000-00001A130000}"/>
    <cellStyle name="Accent4 128" xfId="6708" xr:uid="{00000000-0005-0000-0000-00001B130000}"/>
    <cellStyle name="Accent4 129" xfId="6709" xr:uid="{00000000-0005-0000-0000-00001C130000}"/>
    <cellStyle name="Accent4 13" xfId="6710" xr:uid="{00000000-0005-0000-0000-00001D130000}"/>
    <cellStyle name="Accent4 130" xfId="6711" xr:uid="{00000000-0005-0000-0000-00001E130000}"/>
    <cellStyle name="Accent4 131" xfId="6712" xr:uid="{00000000-0005-0000-0000-00001F130000}"/>
    <cellStyle name="Accent4 132" xfId="6713" xr:uid="{00000000-0005-0000-0000-000020130000}"/>
    <cellStyle name="Accent4 133" xfId="6714" xr:uid="{00000000-0005-0000-0000-000021130000}"/>
    <cellStyle name="Accent4 134" xfId="6715" xr:uid="{00000000-0005-0000-0000-000022130000}"/>
    <cellStyle name="Accent4 135" xfId="6716" xr:uid="{00000000-0005-0000-0000-000023130000}"/>
    <cellStyle name="Accent4 136" xfId="6717" xr:uid="{00000000-0005-0000-0000-000024130000}"/>
    <cellStyle name="Accent4 137" xfId="6718" xr:uid="{00000000-0005-0000-0000-000025130000}"/>
    <cellStyle name="Accent4 138" xfId="6719" xr:uid="{00000000-0005-0000-0000-000026130000}"/>
    <cellStyle name="Accent4 139" xfId="6720" xr:uid="{00000000-0005-0000-0000-000027130000}"/>
    <cellStyle name="Accent4 14" xfId="6721" xr:uid="{00000000-0005-0000-0000-000028130000}"/>
    <cellStyle name="Accent4 140" xfId="6722" xr:uid="{00000000-0005-0000-0000-000029130000}"/>
    <cellStyle name="Accent4 141" xfId="6723" xr:uid="{00000000-0005-0000-0000-00002A130000}"/>
    <cellStyle name="Accent4 142" xfId="6724" xr:uid="{00000000-0005-0000-0000-00002B130000}"/>
    <cellStyle name="Accent4 143" xfId="6725" xr:uid="{00000000-0005-0000-0000-00002C130000}"/>
    <cellStyle name="Accent4 144" xfId="6726" xr:uid="{00000000-0005-0000-0000-00002D130000}"/>
    <cellStyle name="Accent4 145" xfId="6727" xr:uid="{00000000-0005-0000-0000-00002E130000}"/>
    <cellStyle name="Accent4 146" xfId="6728" xr:uid="{00000000-0005-0000-0000-00002F130000}"/>
    <cellStyle name="Accent4 147" xfId="20344" xr:uid="{00000000-0005-0000-0000-000030130000}"/>
    <cellStyle name="Accent4 148" xfId="20532" xr:uid="{00000000-0005-0000-0000-000031130000}"/>
    <cellStyle name="Accent4 149" xfId="21114" xr:uid="{00000000-0005-0000-0000-000032130000}"/>
    <cellStyle name="Accent4 15" xfId="6729" xr:uid="{00000000-0005-0000-0000-000033130000}"/>
    <cellStyle name="Accent4 150" xfId="20522" xr:uid="{00000000-0005-0000-0000-000034130000}"/>
    <cellStyle name="Accent4 151" xfId="21109" xr:uid="{00000000-0005-0000-0000-000035130000}"/>
    <cellStyle name="Accent4 152" xfId="20472" xr:uid="{00000000-0005-0000-0000-000036130000}"/>
    <cellStyle name="Accent4 153" xfId="21130" xr:uid="{00000000-0005-0000-0000-000037130000}"/>
    <cellStyle name="Accent4 16" xfId="6730" xr:uid="{00000000-0005-0000-0000-000038130000}"/>
    <cellStyle name="Accent4 17" xfId="6731" xr:uid="{00000000-0005-0000-0000-000039130000}"/>
    <cellStyle name="Accent4 18" xfId="6732" xr:uid="{00000000-0005-0000-0000-00003A130000}"/>
    <cellStyle name="Accent4 19" xfId="6733" xr:uid="{00000000-0005-0000-0000-00003B130000}"/>
    <cellStyle name="Accent4 2" xfId="701" xr:uid="{00000000-0005-0000-0000-00003C130000}"/>
    <cellStyle name="Accent4 2 2" xfId="6735" xr:uid="{00000000-0005-0000-0000-00003D130000}"/>
    <cellStyle name="Accent4 2 3" xfId="6736" xr:uid="{00000000-0005-0000-0000-00003E130000}"/>
    <cellStyle name="Accent4 2 4" xfId="6737" xr:uid="{00000000-0005-0000-0000-00003F130000}"/>
    <cellStyle name="Accent4 2 5" xfId="6738" xr:uid="{00000000-0005-0000-0000-000040130000}"/>
    <cellStyle name="Accent4 2 6" xfId="20346" xr:uid="{00000000-0005-0000-0000-000041130000}"/>
    <cellStyle name="Accent4 2 7" xfId="6734" xr:uid="{00000000-0005-0000-0000-000042130000}"/>
    <cellStyle name="Accent4 2 8" xfId="1682" xr:uid="{00000000-0005-0000-0000-000043130000}"/>
    <cellStyle name="Accent4 2_tagihan bruto" xfId="6739" xr:uid="{00000000-0005-0000-0000-000044130000}"/>
    <cellStyle name="Accent4 20" xfId="6740" xr:uid="{00000000-0005-0000-0000-000045130000}"/>
    <cellStyle name="Accent4 21" xfId="6741" xr:uid="{00000000-0005-0000-0000-000046130000}"/>
    <cellStyle name="Accent4 22" xfId="6742" xr:uid="{00000000-0005-0000-0000-000047130000}"/>
    <cellStyle name="Accent4 23" xfId="6743" xr:uid="{00000000-0005-0000-0000-000048130000}"/>
    <cellStyle name="Accent4 24" xfId="6744" xr:uid="{00000000-0005-0000-0000-000049130000}"/>
    <cellStyle name="Accent4 25" xfId="6745" xr:uid="{00000000-0005-0000-0000-00004A130000}"/>
    <cellStyle name="Accent4 26" xfId="6746" xr:uid="{00000000-0005-0000-0000-00004B130000}"/>
    <cellStyle name="Accent4 27" xfId="6747" xr:uid="{00000000-0005-0000-0000-00004C130000}"/>
    <cellStyle name="Accent4 28" xfId="6748" xr:uid="{00000000-0005-0000-0000-00004D130000}"/>
    <cellStyle name="Accent4 29" xfId="6749" xr:uid="{00000000-0005-0000-0000-00004E130000}"/>
    <cellStyle name="Accent4 3" xfId="1683" xr:uid="{00000000-0005-0000-0000-00004F130000}"/>
    <cellStyle name="Accent4 3 2" xfId="20347" xr:uid="{00000000-0005-0000-0000-000050130000}"/>
    <cellStyle name="Accent4 3 3" xfId="6750" xr:uid="{00000000-0005-0000-0000-000051130000}"/>
    <cellStyle name="Accent4 30" xfId="6751" xr:uid="{00000000-0005-0000-0000-000052130000}"/>
    <cellStyle name="Accent4 31" xfId="6752" xr:uid="{00000000-0005-0000-0000-000053130000}"/>
    <cellStyle name="Accent4 32" xfId="6753" xr:uid="{00000000-0005-0000-0000-000054130000}"/>
    <cellStyle name="Accent4 33" xfId="6754" xr:uid="{00000000-0005-0000-0000-000055130000}"/>
    <cellStyle name="Accent4 34" xfId="6755" xr:uid="{00000000-0005-0000-0000-000056130000}"/>
    <cellStyle name="Accent4 35" xfId="6756" xr:uid="{00000000-0005-0000-0000-000057130000}"/>
    <cellStyle name="Accent4 36" xfId="6757" xr:uid="{00000000-0005-0000-0000-000058130000}"/>
    <cellStyle name="Accent4 37" xfId="6758" xr:uid="{00000000-0005-0000-0000-000059130000}"/>
    <cellStyle name="Accent4 38" xfId="6759" xr:uid="{00000000-0005-0000-0000-00005A130000}"/>
    <cellStyle name="Accent4 39" xfId="6760" xr:uid="{00000000-0005-0000-0000-00005B130000}"/>
    <cellStyle name="Accent4 4" xfId="1684" xr:uid="{00000000-0005-0000-0000-00005C130000}"/>
    <cellStyle name="Accent4 4 2" xfId="20348" xr:uid="{00000000-0005-0000-0000-00005D130000}"/>
    <cellStyle name="Accent4 4 3" xfId="6761" xr:uid="{00000000-0005-0000-0000-00005E130000}"/>
    <cellStyle name="Accent4 40" xfId="6762" xr:uid="{00000000-0005-0000-0000-00005F130000}"/>
    <cellStyle name="Accent4 41" xfId="6763" xr:uid="{00000000-0005-0000-0000-000060130000}"/>
    <cellStyle name="Accent4 42" xfId="6764" xr:uid="{00000000-0005-0000-0000-000061130000}"/>
    <cellStyle name="Accent4 43" xfId="6765" xr:uid="{00000000-0005-0000-0000-000062130000}"/>
    <cellStyle name="Accent4 44" xfId="6766" xr:uid="{00000000-0005-0000-0000-000063130000}"/>
    <cellStyle name="Accent4 45" xfId="6767" xr:uid="{00000000-0005-0000-0000-000064130000}"/>
    <cellStyle name="Accent4 46" xfId="6768" xr:uid="{00000000-0005-0000-0000-000065130000}"/>
    <cellStyle name="Accent4 47" xfId="6769" xr:uid="{00000000-0005-0000-0000-000066130000}"/>
    <cellStyle name="Accent4 48" xfId="6770" xr:uid="{00000000-0005-0000-0000-000067130000}"/>
    <cellStyle name="Accent4 49" xfId="6771" xr:uid="{00000000-0005-0000-0000-000068130000}"/>
    <cellStyle name="Accent4 5" xfId="6772" xr:uid="{00000000-0005-0000-0000-000069130000}"/>
    <cellStyle name="Accent4 5 2" xfId="20349" xr:uid="{00000000-0005-0000-0000-00006A130000}"/>
    <cellStyle name="Accent4 50" xfId="6773" xr:uid="{00000000-0005-0000-0000-00006B130000}"/>
    <cellStyle name="Accent4 51" xfId="6774" xr:uid="{00000000-0005-0000-0000-00006C130000}"/>
    <cellStyle name="Accent4 52" xfId="6775" xr:uid="{00000000-0005-0000-0000-00006D130000}"/>
    <cellStyle name="Accent4 53" xfId="6776" xr:uid="{00000000-0005-0000-0000-00006E130000}"/>
    <cellStyle name="Accent4 54" xfId="6777" xr:uid="{00000000-0005-0000-0000-00006F130000}"/>
    <cellStyle name="Accent4 55" xfId="6778" xr:uid="{00000000-0005-0000-0000-000070130000}"/>
    <cellStyle name="Accent4 56" xfId="6779" xr:uid="{00000000-0005-0000-0000-000071130000}"/>
    <cellStyle name="Accent4 57" xfId="6780" xr:uid="{00000000-0005-0000-0000-000072130000}"/>
    <cellStyle name="Accent4 58" xfId="6781" xr:uid="{00000000-0005-0000-0000-000073130000}"/>
    <cellStyle name="Accent4 59" xfId="6782" xr:uid="{00000000-0005-0000-0000-000074130000}"/>
    <cellStyle name="Accent4 6" xfId="6783" xr:uid="{00000000-0005-0000-0000-000075130000}"/>
    <cellStyle name="Accent4 6 2" xfId="20350" xr:uid="{00000000-0005-0000-0000-000076130000}"/>
    <cellStyle name="Accent4 60" xfId="6784" xr:uid="{00000000-0005-0000-0000-000077130000}"/>
    <cellStyle name="Accent4 61" xfId="6785" xr:uid="{00000000-0005-0000-0000-000078130000}"/>
    <cellStyle name="Accent4 62" xfId="6786" xr:uid="{00000000-0005-0000-0000-000079130000}"/>
    <cellStyle name="Accent4 63" xfId="6787" xr:uid="{00000000-0005-0000-0000-00007A130000}"/>
    <cellStyle name="Accent4 64" xfId="6788" xr:uid="{00000000-0005-0000-0000-00007B130000}"/>
    <cellStyle name="Accent4 65" xfId="6789" xr:uid="{00000000-0005-0000-0000-00007C130000}"/>
    <cellStyle name="Accent4 66" xfId="6790" xr:uid="{00000000-0005-0000-0000-00007D130000}"/>
    <cellStyle name="Accent4 67" xfId="6791" xr:uid="{00000000-0005-0000-0000-00007E130000}"/>
    <cellStyle name="Accent4 68" xfId="6792" xr:uid="{00000000-0005-0000-0000-00007F130000}"/>
    <cellStyle name="Accent4 69" xfId="6793" xr:uid="{00000000-0005-0000-0000-000080130000}"/>
    <cellStyle name="Accent4 7" xfId="6794" xr:uid="{00000000-0005-0000-0000-000081130000}"/>
    <cellStyle name="Accent4 70" xfId="6795" xr:uid="{00000000-0005-0000-0000-000082130000}"/>
    <cellStyle name="Accent4 71" xfId="6796" xr:uid="{00000000-0005-0000-0000-000083130000}"/>
    <cellStyle name="Accent4 72" xfId="6797" xr:uid="{00000000-0005-0000-0000-000084130000}"/>
    <cellStyle name="Accent4 73" xfId="6798" xr:uid="{00000000-0005-0000-0000-000085130000}"/>
    <cellStyle name="Accent4 74" xfId="6799" xr:uid="{00000000-0005-0000-0000-000086130000}"/>
    <cellStyle name="Accent4 75" xfId="6800" xr:uid="{00000000-0005-0000-0000-000087130000}"/>
    <cellStyle name="Accent4 76" xfId="6801" xr:uid="{00000000-0005-0000-0000-000088130000}"/>
    <cellStyle name="Accent4 77" xfId="6802" xr:uid="{00000000-0005-0000-0000-000089130000}"/>
    <cellStyle name="Accent4 78" xfId="6803" xr:uid="{00000000-0005-0000-0000-00008A130000}"/>
    <cellStyle name="Accent4 79" xfId="6804" xr:uid="{00000000-0005-0000-0000-00008B130000}"/>
    <cellStyle name="Accent4 8" xfId="6805" xr:uid="{00000000-0005-0000-0000-00008C130000}"/>
    <cellStyle name="Accent4 80" xfId="6806" xr:uid="{00000000-0005-0000-0000-00008D130000}"/>
    <cellStyle name="Accent4 81" xfId="6807" xr:uid="{00000000-0005-0000-0000-00008E130000}"/>
    <cellStyle name="Accent4 82" xfId="6808" xr:uid="{00000000-0005-0000-0000-00008F130000}"/>
    <cellStyle name="Accent4 83" xfId="6809" xr:uid="{00000000-0005-0000-0000-000090130000}"/>
    <cellStyle name="Accent4 84" xfId="6810" xr:uid="{00000000-0005-0000-0000-000091130000}"/>
    <cellStyle name="Accent4 85" xfId="6811" xr:uid="{00000000-0005-0000-0000-000092130000}"/>
    <cellStyle name="Accent4 86" xfId="6812" xr:uid="{00000000-0005-0000-0000-000093130000}"/>
    <cellStyle name="Accent4 87" xfId="6813" xr:uid="{00000000-0005-0000-0000-000094130000}"/>
    <cellStyle name="Accent4 88" xfId="6814" xr:uid="{00000000-0005-0000-0000-000095130000}"/>
    <cellStyle name="Accent4 89" xfId="6815" xr:uid="{00000000-0005-0000-0000-000096130000}"/>
    <cellStyle name="Accent4 9" xfId="6816" xr:uid="{00000000-0005-0000-0000-000097130000}"/>
    <cellStyle name="Accent4 90" xfId="6817" xr:uid="{00000000-0005-0000-0000-000098130000}"/>
    <cellStyle name="Accent4 91" xfId="6818" xr:uid="{00000000-0005-0000-0000-000099130000}"/>
    <cellStyle name="Accent4 92" xfId="6819" xr:uid="{00000000-0005-0000-0000-00009A130000}"/>
    <cellStyle name="Accent4 93" xfId="6820" xr:uid="{00000000-0005-0000-0000-00009B130000}"/>
    <cellStyle name="Accent4 94" xfId="6821" xr:uid="{00000000-0005-0000-0000-00009C130000}"/>
    <cellStyle name="Accent4 95" xfId="6822" xr:uid="{00000000-0005-0000-0000-00009D130000}"/>
    <cellStyle name="Accent4 96" xfId="6823" xr:uid="{00000000-0005-0000-0000-00009E130000}"/>
    <cellStyle name="Accent4 97" xfId="6824" xr:uid="{00000000-0005-0000-0000-00009F130000}"/>
    <cellStyle name="Accent4 98" xfId="6825" xr:uid="{00000000-0005-0000-0000-0000A0130000}"/>
    <cellStyle name="Accent4 99" xfId="6826" xr:uid="{00000000-0005-0000-0000-0000A1130000}"/>
    <cellStyle name="Accent5 - 20%" xfId="1240" xr:uid="{00000000-0005-0000-0000-0000A2130000}"/>
    <cellStyle name="Accent5 - 20% 2" xfId="1241" xr:uid="{00000000-0005-0000-0000-0000A3130000}"/>
    <cellStyle name="Accent5 - 20% 2 2" xfId="1242" xr:uid="{00000000-0005-0000-0000-0000A4130000}"/>
    <cellStyle name="Accent5 - 20% 3" xfId="1243" xr:uid="{00000000-0005-0000-0000-0000A5130000}"/>
    <cellStyle name="Accent5 - 40%" xfId="1244" xr:uid="{00000000-0005-0000-0000-0000A6130000}"/>
    <cellStyle name="Accent5 - 40% 2" xfId="1245" xr:uid="{00000000-0005-0000-0000-0000A7130000}"/>
    <cellStyle name="Accent5 - 40% 2 2" xfId="1246" xr:uid="{00000000-0005-0000-0000-0000A8130000}"/>
    <cellStyle name="Accent5 - 40% 3" xfId="1247" xr:uid="{00000000-0005-0000-0000-0000A9130000}"/>
    <cellStyle name="Accent5 - 60%" xfId="1248" xr:uid="{00000000-0005-0000-0000-0000AA130000}"/>
    <cellStyle name="Accent5 10" xfId="6827" xr:uid="{00000000-0005-0000-0000-0000AB130000}"/>
    <cellStyle name="Accent5 100" xfId="6828" xr:uid="{00000000-0005-0000-0000-0000AC130000}"/>
    <cellStyle name="Accent5 101" xfId="6829" xr:uid="{00000000-0005-0000-0000-0000AD130000}"/>
    <cellStyle name="Accent5 102" xfId="6830" xr:uid="{00000000-0005-0000-0000-0000AE130000}"/>
    <cellStyle name="Accent5 103" xfId="6831" xr:uid="{00000000-0005-0000-0000-0000AF130000}"/>
    <cellStyle name="Accent5 104" xfId="6832" xr:uid="{00000000-0005-0000-0000-0000B0130000}"/>
    <cellStyle name="Accent5 105" xfId="6833" xr:uid="{00000000-0005-0000-0000-0000B1130000}"/>
    <cellStyle name="Accent5 106" xfId="6834" xr:uid="{00000000-0005-0000-0000-0000B2130000}"/>
    <cellStyle name="Accent5 107" xfId="6835" xr:uid="{00000000-0005-0000-0000-0000B3130000}"/>
    <cellStyle name="Accent5 108" xfId="6836" xr:uid="{00000000-0005-0000-0000-0000B4130000}"/>
    <cellStyle name="Accent5 109" xfId="6837" xr:uid="{00000000-0005-0000-0000-0000B5130000}"/>
    <cellStyle name="Accent5 11" xfId="6838" xr:uid="{00000000-0005-0000-0000-0000B6130000}"/>
    <cellStyle name="Accent5 110" xfId="6839" xr:uid="{00000000-0005-0000-0000-0000B7130000}"/>
    <cellStyle name="Accent5 111" xfId="6840" xr:uid="{00000000-0005-0000-0000-0000B8130000}"/>
    <cellStyle name="Accent5 112" xfId="6841" xr:uid="{00000000-0005-0000-0000-0000B9130000}"/>
    <cellStyle name="Accent5 113" xfId="6842" xr:uid="{00000000-0005-0000-0000-0000BA130000}"/>
    <cellStyle name="Accent5 114" xfId="6843" xr:uid="{00000000-0005-0000-0000-0000BB130000}"/>
    <cellStyle name="Accent5 115" xfId="6844" xr:uid="{00000000-0005-0000-0000-0000BC130000}"/>
    <cellStyle name="Accent5 116" xfId="6845" xr:uid="{00000000-0005-0000-0000-0000BD130000}"/>
    <cellStyle name="Accent5 117" xfId="6846" xr:uid="{00000000-0005-0000-0000-0000BE130000}"/>
    <cellStyle name="Accent5 118" xfId="6847" xr:uid="{00000000-0005-0000-0000-0000BF130000}"/>
    <cellStyle name="Accent5 119" xfId="6848" xr:uid="{00000000-0005-0000-0000-0000C0130000}"/>
    <cellStyle name="Accent5 12" xfId="6849" xr:uid="{00000000-0005-0000-0000-0000C1130000}"/>
    <cellStyle name="Accent5 120" xfId="6850" xr:uid="{00000000-0005-0000-0000-0000C2130000}"/>
    <cellStyle name="Accent5 121" xfId="6851" xr:uid="{00000000-0005-0000-0000-0000C3130000}"/>
    <cellStyle name="Accent5 122" xfId="6852" xr:uid="{00000000-0005-0000-0000-0000C4130000}"/>
    <cellStyle name="Accent5 123" xfId="6853" xr:uid="{00000000-0005-0000-0000-0000C5130000}"/>
    <cellStyle name="Accent5 124" xfId="6854" xr:uid="{00000000-0005-0000-0000-0000C6130000}"/>
    <cellStyle name="Accent5 125" xfId="6855" xr:uid="{00000000-0005-0000-0000-0000C7130000}"/>
    <cellStyle name="Accent5 126" xfId="6856" xr:uid="{00000000-0005-0000-0000-0000C8130000}"/>
    <cellStyle name="Accent5 127" xfId="6857" xr:uid="{00000000-0005-0000-0000-0000C9130000}"/>
    <cellStyle name="Accent5 128" xfId="6858" xr:uid="{00000000-0005-0000-0000-0000CA130000}"/>
    <cellStyle name="Accent5 129" xfId="6859" xr:uid="{00000000-0005-0000-0000-0000CB130000}"/>
    <cellStyle name="Accent5 13" xfId="6860" xr:uid="{00000000-0005-0000-0000-0000CC130000}"/>
    <cellStyle name="Accent5 130" xfId="6861" xr:uid="{00000000-0005-0000-0000-0000CD130000}"/>
    <cellStyle name="Accent5 131" xfId="6862" xr:uid="{00000000-0005-0000-0000-0000CE130000}"/>
    <cellStyle name="Accent5 132" xfId="6863" xr:uid="{00000000-0005-0000-0000-0000CF130000}"/>
    <cellStyle name="Accent5 133" xfId="6864" xr:uid="{00000000-0005-0000-0000-0000D0130000}"/>
    <cellStyle name="Accent5 134" xfId="6865" xr:uid="{00000000-0005-0000-0000-0000D1130000}"/>
    <cellStyle name="Accent5 135" xfId="6866" xr:uid="{00000000-0005-0000-0000-0000D2130000}"/>
    <cellStyle name="Accent5 136" xfId="6867" xr:uid="{00000000-0005-0000-0000-0000D3130000}"/>
    <cellStyle name="Accent5 137" xfId="6868" xr:uid="{00000000-0005-0000-0000-0000D4130000}"/>
    <cellStyle name="Accent5 138" xfId="6869" xr:uid="{00000000-0005-0000-0000-0000D5130000}"/>
    <cellStyle name="Accent5 139" xfId="6870" xr:uid="{00000000-0005-0000-0000-0000D6130000}"/>
    <cellStyle name="Accent5 14" xfId="6871" xr:uid="{00000000-0005-0000-0000-0000D7130000}"/>
    <cellStyle name="Accent5 140" xfId="6872" xr:uid="{00000000-0005-0000-0000-0000D8130000}"/>
    <cellStyle name="Accent5 141" xfId="6873" xr:uid="{00000000-0005-0000-0000-0000D9130000}"/>
    <cellStyle name="Accent5 142" xfId="6874" xr:uid="{00000000-0005-0000-0000-0000DA130000}"/>
    <cellStyle name="Accent5 143" xfId="6875" xr:uid="{00000000-0005-0000-0000-0000DB130000}"/>
    <cellStyle name="Accent5 144" xfId="6876" xr:uid="{00000000-0005-0000-0000-0000DC130000}"/>
    <cellStyle name="Accent5 145" xfId="6877" xr:uid="{00000000-0005-0000-0000-0000DD130000}"/>
    <cellStyle name="Accent5 146" xfId="6878" xr:uid="{00000000-0005-0000-0000-0000DE130000}"/>
    <cellStyle name="Accent5 147" xfId="20351" xr:uid="{00000000-0005-0000-0000-0000DF130000}"/>
    <cellStyle name="Accent5 148" xfId="20517" xr:uid="{00000000-0005-0000-0000-0000E0130000}"/>
    <cellStyle name="Accent5 149" xfId="21127" xr:uid="{00000000-0005-0000-0000-0000E1130000}"/>
    <cellStyle name="Accent5 15" xfId="6879" xr:uid="{00000000-0005-0000-0000-0000E2130000}"/>
    <cellStyle name="Accent5 150" xfId="20494" xr:uid="{00000000-0005-0000-0000-0000E3130000}"/>
    <cellStyle name="Accent5 151" xfId="21108" xr:uid="{00000000-0005-0000-0000-0000E4130000}"/>
    <cellStyle name="Accent5 152" xfId="21129" xr:uid="{00000000-0005-0000-0000-0000E5130000}"/>
    <cellStyle name="Accent5 153" xfId="21132" xr:uid="{00000000-0005-0000-0000-0000E6130000}"/>
    <cellStyle name="Accent5 16" xfId="6880" xr:uid="{00000000-0005-0000-0000-0000E7130000}"/>
    <cellStyle name="Accent5 17" xfId="6881" xr:uid="{00000000-0005-0000-0000-0000E8130000}"/>
    <cellStyle name="Accent5 18" xfId="6882" xr:uid="{00000000-0005-0000-0000-0000E9130000}"/>
    <cellStyle name="Accent5 19" xfId="6883" xr:uid="{00000000-0005-0000-0000-0000EA130000}"/>
    <cellStyle name="Accent5 2" xfId="1685" xr:uid="{00000000-0005-0000-0000-0000EB130000}"/>
    <cellStyle name="Accent5 2 2" xfId="6885" xr:uid="{00000000-0005-0000-0000-0000EC130000}"/>
    <cellStyle name="Accent5 2 3" xfId="6886" xr:uid="{00000000-0005-0000-0000-0000ED130000}"/>
    <cellStyle name="Accent5 2 4" xfId="6887" xr:uid="{00000000-0005-0000-0000-0000EE130000}"/>
    <cellStyle name="Accent5 2 5" xfId="6888" xr:uid="{00000000-0005-0000-0000-0000EF130000}"/>
    <cellStyle name="Accent5 2 6" xfId="6884" xr:uid="{00000000-0005-0000-0000-0000F0130000}"/>
    <cellStyle name="Accent5 2_tagihan bruto" xfId="6889" xr:uid="{00000000-0005-0000-0000-0000F1130000}"/>
    <cellStyle name="Accent5 20" xfId="6890" xr:uid="{00000000-0005-0000-0000-0000F2130000}"/>
    <cellStyle name="Accent5 21" xfId="6891" xr:uid="{00000000-0005-0000-0000-0000F3130000}"/>
    <cellStyle name="Accent5 22" xfId="6892" xr:uid="{00000000-0005-0000-0000-0000F4130000}"/>
    <cellStyle name="Accent5 23" xfId="6893" xr:uid="{00000000-0005-0000-0000-0000F5130000}"/>
    <cellStyle name="Accent5 24" xfId="6894" xr:uid="{00000000-0005-0000-0000-0000F6130000}"/>
    <cellStyle name="Accent5 25" xfId="6895" xr:uid="{00000000-0005-0000-0000-0000F7130000}"/>
    <cellStyle name="Accent5 26" xfId="6896" xr:uid="{00000000-0005-0000-0000-0000F8130000}"/>
    <cellStyle name="Accent5 27" xfId="6897" xr:uid="{00000000-0005-0000-0000-0000F9130000}"/>
    <cellStyle name="Accent5 28" xfId="6898" xr:uid="{00000000-0005-0000-0000-0000FA130000}"/>
    <cellStyle name="Accent5 29" xfId="6899" xr:uid="{00000000-0005-0000-0000-0000FB130000}"/>
    <cellStyle name="Accent5 3" xfId="1686" xr:uid="{00000000-0005-0000-0000-0000FC130000}"/>
    <cellStyle name="Accent5 3 2" xfId="20352" xr:uid="{00000000-0005-0000-0000-0000FD130000}"/>
    <cellStyle name="Accent5 3 3" xfId="6900" xr:uid="{00000000-0005-0000-0000-0000FE130000}"/>
    <cellStyle name="Accent5 30" xfId="6901" xr:uid="{00000000-0005-0000-0000-0000FF130000}"/>
    <cellStyle name="Accent5 31" xfId="6902" xr:uid="{00000000-0005-0000-0000-000000140000}"/>
    <cellStyle name="Accent5 32" xfId="6903" xr:uid="{00000000-0005-0000-0000-000001140000}"/>
    <cellStyle name="Accent5 33" xfId="6904" xr:uid="{00000000-0005-0000-0000-000002140000}"/>
    <cellStyle name="Accent5 34" xfId="6905" xr:uid="{00000000-0005-0000-0000-000003140000}"/>
    <cellStyle name="Accent5 35" xfId="6906" xr:uid="{00000000-0005-0000-0000-000004140000}"/>
    <cellStyle name="Accent5 36" xfId="6907" xr:uid="{00000000-0005-0000-0000-000005140000}"/>
    <cellStyle name="Accent5 37" xfId="6908" xr:uid="{00000000-0005-0000-0000-000006140000}"/>
    <cellStyle name="Accent5 38" xfId="6909" xr:uid="{00000000-0005-0000-0000-000007140000}"/>
    <cellStyle name="Accent5 39" xfId="6910" xr:uid="{00000000-0005-0000-0000-000008140000}"/>
    <cellStyle name="Accent5 4" xfId="1687" xr:uid="{00000000-0005-0000-0000-000009140000}"/>
    <cellStyle name="Accent5 4 2" xfId="20353" xr:uid="{00000000-0005-0000-0000-00000A140000}"/>
    <cellStyle name="Accent5 4 3" xfId="6911" xr:uid="{00000000-0005-0000-0000-00000B140000}"/>
    <cellStyle name="Accent5 40" xfId="6912" xr:uid="{00000000-0005-0000-0000-00000C140000}"/>
    <cellStyle name="Accent5 41" xfId="6913" xr:uid="{00000000-0005-0000-0000-00000D140000}"/>
    <cellStyle name="Accent5 42" xfId="6914" xr:uid="{00000000-0005-0000-0000-00000E140000}"/>
    <cellStyle name="Accent5 43" xfId="6915" xr:uid="{00000000-0005-0000-0000-00000F140000}"/>
    <cellStyle name="Accent5 44" xfId="6916" xr:uid="{00000000-0005-0000-0000-000010140000}"/>
    <cellStyle name="Accent5 45" xfId="6917" xr:uid="{00000000-0005-0000-0000-000011140000}"/>
    <cellStyle name="Accent5 46" xfId="6918" xr:uid="{00000000-0005-0000-0000-000012140000}"/>
    <cellStyle name="Accent5 47" xfId="6919" xr:uid="{00000000-0005-0000-0000-000013140000}"/>
    <cellStyle name="Accent5 48" xfId="6920" xr:uid="{00000000-0005-0000-0000-000014140000}"/>
    <cellStyle name="Accent5 49" xfId="6921" xr:uid="{00000000-0005-0000-0000-000015140000}"/>
    <cellStyle name="Accent5 5" xfId="6922" xr:uid="{00000000-0005-0000-0000-000016140000}"/>
    <cellStyle name="Accent5 5 2" xfId="20354" xr:uid="{00000000-0005-0000-0000-000017140000}"/>
    <cellStyle name="Accent5 50" xfId="6923" xr:uid="{00000000-0005-0000-0000-000018140000}"/>
    <cellStyle name="Accent5 51" xfId="6924" xr:uid="{00000000-0005-0000-0000-000019140000}"/>
    <cellStyle name="Accent5 52" xfId="6925" xr:uid="{00000000-0005-0000-0000-00001A140000}"/>
    <cellStyle name="Accent5 53" xfId="6926" xr:uid="{00000000-0005-0000-0000-00001B140000}"/>
    <cellStyle name="Accent5 54" xfId="6927" xr:uid="{00000000-0005-0000-0000-00001C140000}"/>
    <cellStyle name="Accent5 55" xfId="6928" xr:uid="{00000000-0005-0000-0000-00001D140000}"/>
    <cellStyle name="Accent5 56" xfId="6929" xr:uid="{00000000-0005-0000-0000-00001E140000}"/>
    <cellStyle name="Accent5 57" xfId="6930" xr:uid="{00000000-0005-0000-0000-00001F140000}"/>
    <cellStyle name="Accent5 58" xfId="6931" xr:uid="{00000000-0005-0000-0000-000020140000}"/>
    <cellStyle name="Accent5 59" xfId="6932" xr:uid="{00000000-0005-0000-0000-000021140000}"/>
    <cellStyle name="Accent5 6" xfId="6933" xr:uid="{00000000-0005-0000-0000-000022140000}"/>
    <cellStyle name="Accent5 6 2" xfId="20355" xr:uid="{00000000-0005-0000-0000-000023140000}"/>
    <cellStyle name="Accent5 60" xfId="6934" xr:uid="{00000000-0005-0000-0000-000024140000}"/>
    <cellStyle name="Accent5 61" xfId="6935" xr:uid="{00000000-0005-0000-0000-000025140000}"/>
    <cellStyle name="Accent5 62" xfId="6936" xr:uid="{00000000-0005-0000-0000-000026140000}"/>
    <cellStyle name="Accent5 63" xfId="6937" xr:uid="{00000000-0005-0000-0000-000027140000}"/>
    <cellStyle name="Accent5 64" xfId="6938" xr:uid="{00000000-0005-0000-0000-000028140000}"/>
    <cellStyle name="Accent5 65" xfId="6939" xr:uid="{00000000-0005-0000-0000-000029140000}"/>
    <cellStyle name="Accent5 66" xfId="6940" xr:uid="{00000000-0005-0000-0000-00002A140000}"/>
    <cellStyle name="Accent5 67" xfId="6941" xr:uid="{00000000-0005-0000-0000-00002B140000}"/>
    <cellStyle name="Accent5 68" xfId="6942" xr:uid="{00000000-0005-0000-0000-00002C140000}"/>
    <cellStyle name="Accent5 69" xfId="6943" xr:uid="{00000000-0005-0000-0000-00002D140000}"/>
    <cellStyle name="Accent5 7" xfId="6944" xr:uid="{00000000-0005-0000-0000-00002E140000}"/>
    <cellStyle name="Accent5 70" xfId="6945" xr:uid="{00000000-0005-0000-0000-00002F140000}"/>
    <cellStyle name="Accent5 71" xfId="6946" xr:uid="{00000000-0005-0000-0000-000030140000}"/>
    <cellStyle name="Accent5 72" xfId="6947" xr:uid="{00000000-0005-0000-0000-000031140000}"/>
    <cellStyle name="Accent5 73" xfId="6948" xr:uid="{00000000-0005-0000-0000-000032140000}"/>
    <cellStyle name="Accent5 74" xfId="6949" xr:uid="{00000000-0005-0000-0000-000033140000}"/>
    <cellStyle name="Accent5 75" xfId="6950" xr:uid="{00000000-0005-0000-0000-000034140000}"/>
    <cellStyle name="Accent5 76" xfId="6951" xr:uid="{00000000-0005-0000-0000-000035140000}"/>
    <cellStyle name="Accent5 77" xfId="6952" xr:uid="{00000000-0005-0000-0000-000036140000}"/>
    <cellStyle name="Accent5 78" xfId="6953" xr:uid="{00000000-0005-0000-0000-000037140000}"/>
    <cellStyle name="Accent5 79" xfId="6954" xr:uid="{00000000-0005-0000-0000-000038140000}"/>
    <cellStyle name="Accent5 8" xfId="6955" xr:uid="{00000000-0005-0000-0000-000039140000}"/>
    <cellStyle name="Accent5 80" xfId="6956" xr:uid="{00000000-0005-0000-0000-00003A140000}"/>
    <cellStyle name="Accent5 81" xfId="6957" xr:uid="{00000000-0005-0000-0000-00003B140000}"/>
    <cellStyle name="Accent5 82" xfId="6958" xr:uid="{00000000-0005-0000-0000-00003C140000}"/>
    <cellStyle name="Accent5 83" xfId="6959" xr:uid="{00000000-0005-0000-0000-00003D140000}"/>
    <cellStyle name="Accent5 84" xfId="6960" xr:uid="{00000000-0005-0000-0000-00003E140000}"/>
    <cellStyle name="Accent5 85" xfId="6961" xr:uid="{00000000-0005-0000-0000-00003F140000}"/>
    <cellStyle name="Accent5 86" xfId="6962" xr:uid="{00000000-0005-0000-0000-000040140000}"/>
    <cellStyle name="Accent5 87" xfId="6963" xr:uid="{00000000-0005-0000-0000-000041140000}"/>
    <cellStyle name="Accent5 88" xfId="6964" xr:uid="{00000000-0005-0000-0000-000042140000}"/>
    <cellStyle name="Accent5 89" xfId="6965" xr:uid="{00000000-0005-0000-0000-000043140000}"/>
    <cellStyle name="Accent5 9" xfId="6966" xr:uid="{00000000-0005-0000-0000-000044140000}"/>
    <cellStyle name="Accent5 90" xfId="6967" xr:uid="{00000000-0005-0000-0000-000045140000}"/>
    <cellStyle name="Accent5 91" xfId="6968" xr:uid="{00000000-0005-0000-0000-000046140000}"/>
    <cellStyle name="Accent5 92" xfId="6969" xr:uid="{00000000-0005-0000-0000-000047140000}"/>
    <cellStyle name="Accent5 93" xfId="6970" xr:uid="{00000000-0005-0000-0000-000048140000}"/>
    <cellStyle name="Accent5 94" xfId="6971" xr:uid="{00000000-0005-0000-0000-000049140000}"/>
    <cellStyle name="Accent5 95" xfId="6972" xr:uid="{00000000-0005-0000-0000-00004A140000}"/>
    <cellStyle name="Accent5 96" xfId="6973" xr:uid="{00000000-0005-0000-0000-00004B140000}"/>
    <cellStyle name="Accent5 97" xfId="6974" xr:uid="{00000000-0005-0000-0000-00004C140000}"/>
    <cellStyle name="Accent5 98" xfId="6975" xr:uid="{00000000-0005-0000-0000-00004D140000}"/>
    <cellStyle name="Accent5 99" xfId="6976" xr:uid="{00000000-0005-0000-0000-00004E140000}"/>
    <cellStyle name="Accent6 - 20%" xfId="1249" xr:uid="{00000000-0005-0000-0000-00004F140000}"/>
    <cellStyle name="Accent6 - 20% 2" xfId="1250" xr:uid="{00000000-0005-0000-0000-000050140000}"/>
    <cellStyle name="Accent6 - 20% 2 2" xfId="1251" xr:uid="{00000000-0005-0000-0000-000051140000}"/>
    <cellStyle name="Accent6 - 20% 3" xfId="1252" xr:uid="{00000000-0005-0000-0000-000052140000}"/>
    <cellStyle name="Accent6 - 40%" xfId="1253" xr:uid="{00000000-0005-0000-0000-000053140000}"/>
    <cellStyle name="Accent6 - 40% 2" xfId="1254" xr:uid="{00000000-0005-0000-0000-000054140000}"/>
    <cellStyle name="Accent6 - 40% 2 2" xfId="1255" xr:uid="{00000000-0005-0000-0000-000055140000}"/>
    <cellStyle name="Accent6 - 40% 3" xfId="1256" xr:uid="{00000000-0005-0000-0000-000056140000}"/>
    <cellStyle name="Accent6 - 60%" xfId="1257" xr:uid="{00000000-0005-0000-0000-000057140000}"/>
    <cellStyle name="Accent6 10" xfId="6977" xr:uid="{00000000-0005-0000-0000-000058140000}"/>
    <cellStyle name="Accent6 100" xfId="6978" xr:uid="{00000000-0005-0000-0000-000059140000}"/>
    <cellStyle name="Accent6 101" xfId="6979" xr:uid="{00000000-0005-0000-0000-00005A140000}"/>
    <cellStyle name="Accent6 102" xfId="6980" xr:uid="{00000000-0005-0000-0000-00005B140000}"/>
    <cellStyle name="Accent6 103" xfId="6981" xr:uid="{00000000-0005-0000-0000-00005C140000}"/>
    <cellStyle name="Accent6 104" xfId="6982" xr:uid="{00000000-0005-0000-0000-00005D140000}"/>
    <cellStyle name="Accent6 105" xfId="6983" xr:uid="{00000000-0005-0000-0000-00005E140000}"/>
    <cellStyle name="Accent6 106" xfId="6984" xr:uid="{00000000-0005-0000-0000-00005F140000}"/>
    <cellStyle name="Accent6 107" xfId="6985" xr:uid="{00000000-0005-0000-0000-000060140000}"/>
    <cellStyle name="Accent6 108" xfId="6986" xr:uid="{00000000-0005-0000-0000-000061140000}"/>
    <cellStyle name="Accent6 109" xfId="6987" xr:uid="{00000000-0005-0000-0000-000062140000}"/>
    <cellStyle name="Accent6 11" xfId="6988" xr:uid="{00000000-0005-0000-0000-000063140000}"/>
    <cellStyle name="Accent6 110" xfId="6989" xr:uid="{00000000-0005-0000-0000-000064140000}"/>
    <cellStyle name="Accent6 111" xfId="6990" xr:uid="{00000000-0005-0000-0000-000065140000}"/>
    <cellStyle name="Accent6 112" xfId="6991" xr:uid="{00000000-0005-0000-0000-000066140000}"/>
    <cellStyle name="Accent6 113" xfId="6992" xr:uid="{00000000-0005-0000-0000-000067140000}"/>
    <cellStyle name="Accent6 114" xfId="6993" xr:uid="{00000000-0005-0000-0000-000068140000}"/>
    <cellStyle name="Accent6 115" xfId="6994" xr:uid="{00000000-0005-0000-0000-000069140000}"/>
    <cellStyle name="Accent6 116" xfId="6995" xr:uid="{00000000-0005-0000-0000-00006A140000}"/>
    <cellStyle name="Accent6 117" xfId="6996" xr:uid="{00000000-0005-0000-0000-00006B140000}"/>
    <cellStyle name="Accent6 118" xfId="6997" xr:uid="{00000000-0005-0000-0000-00006C140000}"/>
    <cellStyle name="Accent6 119" xfId="6998" xr:uid="{00000000-0005-0000-0000-00006D140000}"/>
    <cellStyle name="Accent6 12" xfId="6999" xr:uid="{00000000-0005-0000-0000-00006E140000}"/>
    <cellStyle name="Accent6 120" xfId="7000" xr:uid="{00000000-0005-0000-0000-00006F140000}"/>
    <cellStyle name="Accent6 121" xfId="7001" xr:uid="{00000000-0005-0000-0000-000070140000}"/>
    <cellStyle name="Accent6 122" xfId="7002" xr:uid="{00000000-0005-0000-0000-000071140000}"/>
    <cellStyle name="Accent6 123" xfId="7003" xr:uid="{00000000-0005-0000-0000-000072140000}"/>
    <cellStyle name="Accent6 124" xfId="7004" xr:uid="{00000000-0005-0000-0000-000073140000}"/>
    <cellStyle name="Accent6 125" xfId="7005" xr:uid="{00000000-0005-0000-0000-000074140000}"/>
    <cellStyle name="Accent6 126" xfId="7006" xr:uid="{00000000-0005-0000-0000-000075140000}"/>
    <cellStyle name="Accent6 127" xfId="7007" xr:uid="{00000000-0005-0000-0000-000076140000}"/>
    <cellStyle name="Accent6 128" xfId="7008" xr:uid="{00000000-0005-0000-0000-000077140000}"/>
    <cellStyle name="Accent6 129" xfId="7009" xr:uid="{00000000-0005-0000-0000-000078140000}"/>
    <cellStyle name="Accent6 13" xfId="7010" xr:uid="{00000000-0005-0000-0000-000079140000}"/>
    <cellStyle name="Accent6 130" xfId="7011" xr:uid="{00000000-0005-0000-0000-00007A140000}"/>
    <cellStyle name="Accent6 131" xfId="7012" xr:uid="{00000000-0005-0000-0000-00007B140000}"/>
    <cellStyle name="Accent6 132" xfId="7013" xr:uid="{00000000-0005-0000-0000-00007C140000}"/>
    <cellStyle name="Accent6 133" xfId="7014" xr:uid="{00000000-0005-0000-0000-00007D140000}"/>
    <cellStyle name="Accent6 134" xfId="7015" xr:uid="{00000000-0005-0000-0000-00007E140000}"/>
    <cellStyle name="Accent6 135" xfId="7016" xr:uid="{00000000-0005-0000-0000-00007F140000}"/>
    <cellStyle name="Accent6 136" xfId="7017" xr:uid="{00000000-0005-0000-0000-000080140000}"/>
    <cellStyle name="Accent6 137" xfId="7018" xr:uid="{00000000-0005-0000-0000-000081140000}"/>
    <cellStyle name="Accent6 138" xfId="7019" xr:uid="{00000000-0005-0000-0000-000082140000}"/>
    <cellStyle name="Accent6 139" xfId="7020" xr:uid="{00000000-0005-0000-0000-000083140000}"/>
    <cellStyle name="Accent6 14" xfId="7021" xr:uid="{00000000-0005-0000-0000-000084140000}"/>
    <cellStyle name="Accent6 140" xfId="7022" xr:uid="{00000000-0005-0000-0000-000085140000}"/>
    <cellStyle name="Accent6 141" xfId="7023" xr:uid="{00000000-0005-0000-0000-000086140000}"/>
    <cellStyle name="Accent6 142" xfId="7024" xr:uid="{00000000-0005-0000-0000-000087140000}"/>
    <cellStyle name="Accent6 143" xfId="7025" xr:uid="{00000000-0005-0000-0000-000088140000}"/>
    <cellStyle name="Accent6 144" xfId="7026" xr:uid="{00000000-0005-0000-0000-000089140000}"/>
    <cellStyle name="Accent6 145" xfId="7027" xr:uid="{00000000-0005-0000-0000-00008A140000}"/>
    <cellStyle name="Accent6 146" xfId="7028" xr:uid="{00000000-0005-0000-0000-00008B140000}"/>
    <cellStyle name="Accent6 147" xfId="20356" xr:uid="{00000000-0005-0000-0000-00008C140000}"/>
    <cellStyle name="Accent6 148" xfId="20493" xr:uid="{00000000-0005-0000-0000-00008D140000}"/>
    <cellStyle name="Accent6 149" xfId="21113" xr:uid="{00000000-0005-0000-0000-00008E140000}"/>
    <cellStyle name="Accent6 15" xfId="7029" xr:uid="{00000000-0005-0000-0000-00008F140000}"/>
    <cellStyle name="Accent6 150" xfId="20484" xr:uid="{00000000-0005-0000-0000-000090140000}"/>
    <cellStyle name="Accent6 151" xfId="21106" xr:uid="{00000000-0005-0000-0000-000091140000}"/>
    <cellStyle name="Accent6 152" xfId="21060" xr:uid="{00000000-0005-0000-0000-000092140000}"/>
    <cellStyle name="Accent6 153" xfId="21101" xr:uid="{00000000-0005-0000-0000-000093140000}"/>
    <cellStyle name="Accent6 16" xfId="7030" xr:uid="{00000000-0005-0000-0000-000094140000}"/>
    <cellStyle name="Accent6 17" xfId="7031" xr:uid="{00000000-0005-0000-0000-000095140000}"/>
    <cellStyle name="Accent6 18" xfId="7032" xr:uid="{00000000-0005-0000-0000-000096140000}"/>
    <cellStyle name="Accent6 19" xfId="7033" xr:uid="{00000000-0005-0000-0000-000097140000}"/>
    <cellStyle name="Accent6 2" xfId="1688" xr:uid="{00000000-0005-0000-0000-000098140000}"/>
    <cellStyle name="Accent6 2 2" xfId="7035" xr:uid="{00000000-0005-0000-0000-000099140000}"/>
    <cellStyle name="Accent6 2 3" xfId="7036" xr:uid="{00000000-0005-0000-0000-00009A140000}"/>
    <cellStyle name="Accent6 2 4" xfId="7037" xr:uid="{00000000-0005-0000-0000-00009B140000}"/>
    <cellStyle name="Accent6 2 5" xfId="7038" xr:uid="{00000000-0005-0000-0000-00009C140000}"/>
    <cellStyle name="Accent6 2 6" xfId="20357" xr:uid="{00000000-0005-0000-0000-00009D140000}"/>
    <cellStyle name="Accent6 2 7" xfId="7034" xr:uid="{00000000-0005-0000-0000-00009E140000}"/>
    <cellStyle name="Accent6 2_tagihan bruto" xfId="7039" xr:uid="{00000000-0005-0000-0000-00009F140000}"/>
    <cellStyle name="Accent6 20" xfId="7040" xr:uid="{00000000-0005-0000-0000-0000A0140000}"/>
    <cellStyle name="Accent6 21" xfId="7041" xr:uid="{00000000-0005-0000-0000-0000A1140000}"/>
    <cellStyle name="Accent6 22" xfId="7042" xr:uid="{00000000-0005-0000-0000-0000A2140000}"/>
    <cellStyle name="Accent6 23" xfId="7043" xr:uid="{00000000-0005-0000-0000-0000A3140000}"/>
    <cellStyle name="Accent6 24" xfId="7044" xr:uid="{00000000-0005-0000-0000-0000A4140000}"/>
    <cellStyle name="Accent6 25" xfId="7045" xr:uid="{00000000-0005-0000-0000-0000A5140000}"/>
    <cellStyle name="Accent6 26" xfId="7046" xr:uid="{00000000-0005-0000-0000-0000A6140000}"/>
    <cellStyle name="Accent6 27" xfId="7047" xr:uid="{00000000-0005-0000-0000-0000A7140000}"/>
    <cellStyle name="Accent6 28" xfId="7048" xr:uid="{00000000-0005-0000-0000-0000A8140000}"/>
    <cellStyle name="Accent6 29" xfId="7049" xr:uid="{00000000-0005-0000-0000-0000A9140000}"/>
    <cellStyle name="Accent6 3" xfId="1689" xr:uid="{00000000-0005-0000-0000-0000AA140000}"/>
    <cellStyle name="Accent6 3 2" xfId="20358" xr:uid="{00000000-0005-0000-0000-0000AB140000}"/>
    <cellStyle name="Accent6 3 3" xfId="7050" xr:uid="{00000000-0005-0000-0000-0000AC140000}"/>
    <cellStyle name="Accent6 30" xfId="7051" xr:uid="{00000000-0005-0000-0000-0000AD140000}"/>
    <cellStyle name="Accent6 31" xfId="7052" xr:uid="{00000000-0005-0000-0000-0000AE140000}"/>
    <cellStyle name="Accent6 32" xfId="7053" xr:uid="{00000000-0005-0000-0000-0000AF140000}"/>
    <cellStyle name="Accent6 33" xfId="7054" xr:uid="{00000000-0005-0000-0000-0000B0140000}"/>
    <cellStyle name="Accent6 34" xfId="7055" xr:uid="{00000000-0005-0000-0000-0000B1140000}"/>
    <cellStyle name="Accent6 35" xfId="7056" xr:uid="{00000000-0005-0000-0000-0000B2140000}"/>
    <cellStyle name="Accent6 36" xfId="7057" xr:uid="{00000000-0005-0000-0000-0000B3140000}"/>
    <cellStyle name="Accent6 37" xfId="7058" xr:uid="{00000000-0005-0000-0000-0000B4140000}"/>
    <cellStyle name="Accent6 38" xfId="7059" xr:uid="{00000000-0005-0000-0000-0000B5140000}"/>
    <cellStyle name="Accent6 39" xfId="7060" xr:uid="{00000000-0005-0000-0000-0000B6140000}"/>
    <cellStyle name="Accent6 4" xfId="1690" xr:uid="{00000000-0005-0000-0000-0000B7140000}"/>
    <cellStyle name="Accent6 4 2" xfId="20359" xr:uid="{00000000-0005-0000-0000-0000B8140000}"/>
    <cellStyle name="Accent6 4 3" xfId="7061" xr:uid="{00000000-0005-0000-0000-0000B9140000}"/>
    <cellStyle name="Accent6 40" xfId="7062" xr:uid="{00000000-0005-0000-0000-0000BA140000}"/>
    <cellStyle name="Accent6 41" xfId="7063" xr:uid="{00000000-0005-0000-0000-0000BB140000}"/>
    <cellStyle name="Accent6 42" xfId="7064" xr:uid="{00000000-0005-0000-0000-0000BC140000}"/>
    <cellStyle name="Accent6 43" xfId="7065" xr:uid="{00000000-0005-0000-0000-0000BD140000}"/>
    <cellStyle name="Accent6 44" xfId="7066" xr:uid="{00000000-0005-0000-0000-0000BE140000}"/>
    <cellStyle name="Accent6 45" xfId="7067" xr:uid="{00000000-0005-0000-0000-0000BF140000}"/>
    <cellStyle name="Accent6 46" xfId="7068" xr:uid="{00000000-0005-0000-0000-0000C0140000}"/>
    <cellStyle name="Accent6 47" xfId="7069" xr:uid="{00000000-0005-0000-0000-0000C1140000}"/>
    <cellStyle name="Accent6 48" xfId="7070" xr:uid="{00000000-0005-0000-0000-0000C2140000}"/>
    <cellStyle name="Accent6 49" xfId="7071" xr:uid="{00000000-0005-0000-0000-0000C3140000}"/>
    <cellStyle name="Accent6 5" xfId="7072" xr:uid="{00000000-0005-0000-0000-0000C4140000}"/>
    <cellStyle name="Accent6 5 2" xfId="20360" xr:uid="{00000000-0005-0000-0000-0000C5140000}"/>
    <cellStyle name="Accent6 50" xfId="7073" xr:uid="{00000000-0005-0000-0000-0000C6140000}"/>
    <cellStyle name="Accent6 51" xfId="7074" xr:uid="{00000000-0005-0000-0000-0000C7140000}"/>
    <cellStyle name="Accent6 52" xfId="7075" xr:uid="{00000000-0005-0000-0000-0000C8140000}"/>
    <cellStyle name="Accent6 53" xfId="7076" xr:uid="{00000000-0005-0000-0000-0000C9140000}"/>
    <cellStyle name="Accent6 54" xfId="7077" xr:uid="{00000000-0005-0000-0000-0000CA140000}"/>
    <cellStyle name="Accent6 55" xfId="7078" xr:uid="{00000000-0005-0000-0000-0000CB140000}"/>
    <cellStyle name="Accent6 56" xfId="7079" xr:uid="{00000000-0005-0000-0000-0000CC140000}"/>
    <cellStyle name="Accent6 57" xfId="7080" xr:uid="{00000000-0005-0000-0000-0000CD140000}"/>
    <cellStyle name="Accent6 58" xfId="7081" xr:uid="{00000000-0005-0000-0000-0000CE140000}"/>
    <cellStyle name="Accent6 59" xfId="7082" xr:uid="{00000000-0005-0000-0000-0000CF140000}"/>
    <cellStyle name="Accent6 6" xfId="7083" xr:uid="{00000000-0005-0000-0000-0000D0140000}"/>
    <cellStyle name="Accent6 6 2" xfId="20361" xr:uid="{00000000-0005-0000-0000-0000D1140000}"/>
    <cellStyle name="Accent6 60" xfId="7084" xr:uid="{00000000-0005-0000-0000-0000D2140000}"/>
    <cellStyle name="Accent6 61" xfId="7085" xr:uid="{00000000-0005-0000-0000-0000D3140000}"/>
    <cellStyle name="Accent6 62" xfId="7086" xr:uid="{00000000-0005-0000-0000-0000D4140000}"/>
    <cellStyle name="Accent6 63" xfId="7087" xr:uid="{00000000-0005-0000-0000-0000D5140000}"/>
    <cellStyle name="Accent6 64" xfId="7088" xr:uid="{00000000-0005-0000-0000-0000D6140000}"/>
    <cellStyle name="Accent6 65" xfId="7089" xr:uid="{00000000-0005-0000-0000-0000D7140000}"/>
    <cellStyle name="Accent6 66" xfId="7090" xr:uid="{00000000-0005-0000-0000-0000D8140000}"/>
    <cellStyle name="Accent6 67" xfId="7091" xr:uid="{00000000-0005-0000-0000-0000D9140000}"/>
    <cellStyle name="Accent6 68" xfId="7092" xr:uid="{00000000-0005-0000-0000-0000DA140000}"/>
    <cellStyle name="Accent6 69" xfId="7093" xr:uid="{00000000-0005-0000-0000-0000DB140000}"/>
    <cellStyle name="Accent6 7" xfId="7094" xr:uid="{00000000-0005-0000-0000-0000DC140000}"/>
    <cellStyle name="Accent6 70" xfId="7095" xr:uid="{00000000-0005-0000-0000-0000DD140000}"/>
    <cellStyle name="Accent6 71" xfId="7096" xr:uid="{00000000-0005-0000-0000-0000DE140000}"/>
    <cellStyle name="Accent6 72" xfId="7097" xr:uid="{00000000-0005-0000-0000-0000DF140000}"/>
    <cellStyle name="Accent6 73" xfId="7098" xr:uid="{00000000-0005-0000-0000-0000E0140000}"/>
    <cellStyle name="Accent6 74" xfId="7099" xr:uid="{00000000-0005-0000-0000-0000E1140000}"/>
    <cellStyle name="Accent6 75" xfId="7100" xr:uid="{00000000-0005-0000-0000-0000E2140000}"/>
    <cellStyle name="Accent6 76" xfId="7101" xr:uid="{00000000-0005-0000-0000-0000E3140000}"/>
    <cellStyle name="Accent6 77" xfId="7102" xr:uid="{00000000-0005-0000-0000-0000E4140000}"/>
    <cellStyle name="Accent6 78" xfId="7103" xr:uid="{00000000-0005-0000-0000-0000E5140000}"/>
    <cellStyle name="Accent6 79" xfId="7104" xr:uid="{00000000-0005-0000-0000-0000E6140000}"/>
    <cellStyle name="Accent6 8" xfId="7105" xr:uid="{00000000-0005-0000-0000-0000E7140000}"/>
    <cellStyle name="Accent6 80" xfId="7106" xr:uid="{00000000-0005-0000-0000-0000E8140000}"/>
    <cellStyle name="Accent6 81" xfId="7107" xr:uid="{00000000-0005-0000-0000-0000E9140000}"/>
    <cellStyle name="Accent6 82" xfId="7108" xr:uid="{00000000-0005-0000-0000-0000EA140000}"/>
    <cellStyle name="Accent6 83" xfId="7109" xr:uid="{00000000-0005-0000-0000-0000EB140000}"/>
    <cellStyle name="Accent6 84" xfId="7110" xr:uid="{00000000-0005-0000-0000-0000EC140000}"/>
    <cellStyle name="Accent6 85" xfId="7111" xr:uid="{00000000-0005-0000-0000-0000ED140000}"/>
    <cellStyle name="Accent6 86" xfId="7112" xr:uid="{00000000-0005-0000-0000-0000EE140000}"/>
    <cellStyle name="Accent6 87" xfId="7113" xr:uid="{00000000-0005-0000-0000-0000EF140000}"/>
    <cellStyle name="Accent6 88" xfId="7114" xr:uid="{00000000-0005-0000-0000-0000F0140000}"/>
    <cellStyle name="Accent6 89" xfId="7115" xr:uid="{00000000-0005-0000-0000-0000F1140000}"/>
    <cellStyle name="Accent6 9" xfId="7116" xr:uid="{00000000-0005-0000-0000-0000F2140000}"/>
    <cellStyle name="Accent6 90" xfId="7117" xr:uid="{00000000-0005-0000-0000-0000F3140000}"/>
    <cellStyle name="Accent6 91" xfId="7118" xr:uid="{00000000-0005-0000-0000-0000F4140000}"/>
    <cellStyle name="Accent6 92" xfId="7119" xr:uid="{00000000-0005-0000-0000-0000F5140000}"/>
    <cellStyle name="Accent6 93" xfId="7120" xr:uid="{00000000-0005-0000-0000-0000F6140000}"/>
    <cellStyle name="Accent6 94" xfId="7121" xr:uid="{00000000-0005-0000-0000-0000F7140000}"/>
    <cellStyle name="Accent6 95" xfId="7122" xr:uid="{00000000-0005-0000-0000-0000F8140000}"/>
    <cellStyle name="Accent6 96" xfId="7123" xr:uid="{00000000-0005-0000-0000-0000F9140000}"/>
    <cellStyle name="Accent6 97" xfId="7124" xr:uid="{00000000-0005-0000-0000-0000FA140000}"/>
    <cellStyle name="Accent6 98" xfId="7125" xr:uid="{00000000-0005-0000-0000-0000FB140000}"/>
    <cellStyle name="Accent6 99" xfId="7126" xr:uid="{00000000-0005-0000-0000-0000FC140000}"/>
    <cellStyle name="active" xfId="7127" xr:uid="{00000000-0005-0000-0000-0000FD140000}"/>
    <cellStyle name="Actual Date" xfId="7128" xr:uid="{00000000-0005-0000-0000-0000FE140000}"/>
    <cellStyle name="ÅëÈ­ [0]_¿ù°£" xfId="7129" xr:uid="{00000000-0005-0000-0000-0000FF140000}"/>
    <cellStyle name="ÅëÈ­_¿ù°£" xfId="7130" xr:uid="{00000000-0005-0000-0000-000000150000}"/>
    <cellStyle name="After Percent" xfId="7131" xr:uid="{00000000-0005-0000-0000-000001150000}"/>
    <cellStyle name="amount" xfId="7132" xr:uid="{00000000-0005-0000-0000-000002150000}"/>
    <cellStyle name="ÁöÁ¤µÇÁö ¾ÊÀ½" xfId="7133" xr:uid="{00000000-0005-0000-0000-000003150000}"/>
    <cellStyle name="args.style" xfId="1258" xr:uid="{00000000-0005-0000-0000-000004150000}"/>
    <cellStyle name="args.style 10" xfId="7134" xr:uid="{00000000-0005-0000-0000-000005150000}"/>
    <cellStyle name="args.style 11" xfId="7135" xr:uid="{00000000-0005-0000-0000-000006150000}"/>
    <cellStyle name="args.style 12" xfId="7136" xr:uid="{00000000-0005-0000-0000-000007150000}"/>
    <cellStyle name="args.style 13" xfId="7137" xr:uid="{00000000-0005-0000-0000-000008150000}"/>
    <cellStyle name="args.style 2" xfId="7138" xr:uid="{00000000-0005-0000-0000-000009150000}"/>
    <cellStyle name="args.style 3" xfId="7139" xr:uid="{00000000-0005-0000-0000-00000A150000}"/>
    <cellStyle name="args.style 4" xfId="7140" xr:uid="{00000000-0005-0000-0000-00000B150000}"/>
    <cellStyle name="args.style 5" xfId="7141" xr:uid="{00000000-0005-0000-0000-00000C150000}"/>
    <cellStyle name="args.style 6" xfId="7142" xr:uid="{00000000-0005-0000-0000-00000D150000}"/>
    <cellStyle name="args.style 7" xfId="7143" xr:uid="{00000000-0005-0000-0000-00000E150000}"/>
    <cellStyle name="args.style 8" xfId="7144" xr:uid="{00000000-0005-0000-0000-00000F150000}"/>
    <cellStyle name="args.style 9" xfId="7145" xr:uid="{00000000-0005-0000-0000-000010150000}"/>
    <cellStyle name="Arial10" xfId="486" xr:uid="{00000000-0005-0000-0000-000011150000}"/>
    <cellStyle name="Arial10 10" xfId="7146" xr:uid="{00000000-0005-0000-0000-000012150000}"/>
    <cellStyle name="Arial10 11" xfId="7147" xr:uid="{00000000-0005-0000-0000-000013150000}"/>
    <cellStyle name="Arial10 12" xfId="7148" xr:uid="{00000000-0005-0000-0000-000014150000}"/>
    <cellStyle name="Arial10 13" xfId="7149" xr:uid="{00000000-0005-0000-0000-000015150000}"/>
    <cellStyle name="Arial10 14" xfId="846" xr:uid="{00000000-0005-0000-0000-000016150000}"/>
    <cellStyle name="Arial10 2" xfId="7150" xr:uid="{00000000-0005-0000-0000-000017150000}"/>
    <cellStyle name="Arial10 3" xfId="7151" xr:uid="{00000000-0005-0000-0000-000018150000}"/>
    <cellStyle name="Arial10 4" xfId="7152" xr:uid="{00000000-0005-0000-0000-000019150000}"/>
    <cellStyle name="Arial10 5" xfId="7153" xr:uid="{00000000-0005-0000-0000-00001A150000}"/>
    <cellStyle name="Arial10 6" xfId="7154" xr:uid="{00000000-0005-0000-0000-00001B150000}"/>
    <cellStyle name="Arial10 7" xfId="7155" xr:uid="{00000000-0005-0000-0000-00001C150000}"/>
    <cellStyle name="Arial10 8" xfId="7156" xr:uid="{00000000-0005-0000-0000-00001D150000}"/>
    <cellStyle name="Arial10 9" xfId="7157" xr:uid="{00000000-0005-0000-0000-00001E150000}"/>
    <cellStyle name="ÄÞ¸¶ [0]_´ëÇü»çÃâ" xfId="487" xr:uid="{00000000-0005-0000-0000-00001F150000}"/>
    <cellStyle name="ÄÞ¸¶_´ëÇü»çÃâ" xfId="488" xr:uid="{00000000-0005-0000-0000-000020150000}"/>
    <cellStyle name="AttribBox" xfId="5" xr:uid="{00000000-0005-0000-0000-000021150000}"/>
    <cellStyle name="Attribute" xfId="6" xr:uid="{00000000-0005-0000-0000-000022150000}"/>
    <cellStyle name="AutoFormat Options" xfId="7158" xr:uid="{00000000-0005-0000-0000-000023150000}"/>
    <cellStyle name="AutoFormat Options 10" xfId="7159" xr:uid="{00000000-0005-0000-0000-000024150000}"/>
    <cellStyle name="AutoFormat Options 11" xfId="7160" xr:uid="{00000000-0005-0000-0000-000025150000}"/>
    <cellStyle name="AutoFormat Options 12" xfId="7161" xr:uid="{00000000-0005-0000-0000-000026150000}"/>
    <cellStyle name="AutoFormat Options 13" xfId="7162" xr:uid="{00000000-0005-0000-0000-000027150000}"/>
    <cellStyle name="AutoFormat Options 2" xfId="7163" xr:uid="{00000000-0005-0000-0000-000028150000}"/>
    <cellStyle name="AutoFormat Options 3" xfId="7164" xr:uid="{00000000-0005-0000-0000-000029150000}"/>
    <cellStyle name="AutoFormat Options 4" xfId="7165" xr:uid="{00000000-0005-0000-0000-00002A150000}"/>
    <cellStyle name="AutoFormat Options 5" xfId="7166" xr:uid="{00000000-0005-0000-0000-00002B150000}"/>
    <cellStyle name="AutoFormat Options 6" xfId="7167" xr:uid="{00000000-0005-0000-0000-00002C150000}"/>
    <cellStyle name="AutoFormat Options 7" xfId="7168" xr:uid="{00000000-0005-0000-0000-00002D150000}"/>
    <cellStyle name="AutoFormat Options 8" xfId="7169" xr:uid="{00000000-0005-0000-0000-00002E150000}"/>
    <cellStyle name="AutoFormat Options 9" xfId="7170" xr:uid="{00000000-0005-0000-0000-00002F150000}"/>
    <cellStyle name="Availability" xfId="7171" xr:uid="{00000000-0005-0000-0000-000030150000}"/>
    <cellStyle name="axlcolour" xfId="7172" xr:uid="{00000000-0005-0000-0000-000031150000}"/>
    <cellStyle name="B&amp;W" xfId="7173" xr:uid="{00000000-0005-0000-0000-000032150000}"/>
    <cellStyle name="B&amp;Wbold" xfId="7174" xr:uid="{00000000-0005-0000-0000-000033150000}"/>
    <cellStyle name="Bad 10" xfId="7175" xr:uid="{00000000-0005-0000-0000-000034150000}"/>
    <cellStyle name="Bad 100" xfId="7176" xr:uid="{00000000-0005-0000-0000-000035150000}"/>
    <cellStyle name="Bad 101" xfId="7177" xr:uid="{00000000-0005-0000-0000-000036150000}"/>
    <cellStyle name="Bad 102" xfId="7178" xr:uid="{00000000-0005-0000-0000-000037150000}"/>
    <cellStyle name="Bad 103" xfId="7179" xr:uid="{00000000-0005-0000-0000-000038150000}"/>
    <cellStyle name="Bad 104" xfId="7180" xr:uid="{00000000-0005-0000-0000-000039150000}"/>
    <cellStyle name="Bad 105" xfId="7181" xr:uid="{00000000-0005-0000-0000-00003A150000}"/>
    <cellStyle name="Bad 106" xfId="7182" xr:uid="{00000000-0005-0000-0000-00003B150000}"/>
    <cellStyle name="Bad 107" xfId="7183" xr:uid="{00000000-0005-0000-0000-00003C150000}"/>
    <cellStyle name="Bad 108" xfId="7184" xr:uid="{00000000-0005-0000-0000-00003D150000}"/>
    <cellStyle name="Bad 109" xfId="7185" xr:uid="{00000000-0005-0000-0000-00003E150000}"/>
    <cellStyle name="Bad 11" xfId="7186" xr:uid="{00000000-0005-0000-0000-00003F150000}"/>
    <cellStyle name="Bad 110" xfId="7187" xr:uid="{00000000-0005-0000-0000-000040150000}"/>
    <cellStyle name="Bad 111" xfId="7188" xr:uid="{00000000-0005-0000-0000-000041150000}"/>
    <cellStyle name="Bad 112" xfId="7189" xr:uid="{00000000-0005-0000-0000-000042150000}"/>
    <cellStyle name="Bad 113" xfId="7190" xr:uid="{00000000-0005-0000-0000-000043150000}"/>
    <cellStyle name="Bad 114" xfId="7191" xr:uid="{00000000-0005-0000-0000-000044150000}"/>
    <cellStyle name="Bad 115" xfId="7192" xr:uid="{00000000-0005-0000-0000-000045150000}"/>
    <cellStyle name="Bad 116" xfId="7193" xr:uid="{00000000-0005-0000-0000-000046150000}"/>
    <cellStyle name="Bad 117" xfId="7194" xr:uid="{00000000-0005-0000-0000-000047150000}"/>
    <cellStyle name="Bad 118" xfId="7195" xr:uid="{00000000-0005-0000-0000-000048150000}"/>
    <cellStyle name="Bad 119" xfId="7196" xr:uid="{00000000-0005-0000-0000-000049150000}"/>
    <cellStyle name="Bad 12" xfId="7197" xr:uid="{00000000-0005-0000-0000-00004A150000}"/>
    <cellStyle name="Bad 120" xfId="7198" xr:uid="{00000000-0005-0000-0000-00004B150000}"/>
    <cellStyle name="Bad 121" xfId="7199" xr:uid="{00000000-0005-0000-0000-00004C150000}"/>
    <cellStyle name="Bad 122" xfId="7200" xr:uid="{00000000-0005-0000-0000-00004D150000}"/>
    <cellStyle name="Bad 123" xfId="7201" xr:uid="{00000000-0005-0000-0000-00004E150000}"/>
    <cellStyle name="Bad 124" xfId="7202" xr:uid="{00000000-0005-0000-0000-00004F150000}"/>
    <cellStyle name="Bad 125" xfId="7203" xr:uid="{00000000-0005-0000-0000-000050150000}"/>
    <cellStyle name="Bad 126" xfId="7204" xr:uid="{00000000-0005-0000-0000-000051150000}"/>
    <cellStyle name="Bad 127" xfId="7205" xr:uid="{00000000-0005-0000-0000-000052150000}"/>
    <cellStyle name="Bad 128" xfId="7206" xr:uid="{00000000-0005-0000-0000-000053150000}"/>
    <cellStyle name="Bad 129" xfId="7207" xr:uid="{00000000-0005-0000-0000-000054150000}"/>
    <cellStyle name="Bad 13" xfId="7208" xr:uid="{00000000-0005-0000-0000-000055150000}"/>
    <cellStyle name="Bad 130" xfId="7209" xr:uid="{00000000-0005-0000-0000-000056150000}"/>
    <cellStyle name="Bad 131" xfId="7210" xr:uid="{00000000-0005-0000-0000-000057150000}"/>
    <cellStyle name="Bad 132" xfId="7211" xr:uid="{00000000-0005-0000-0000-000058150000}"/>
    <cellStyle name="Bad 133" xfId="7212" xr:uid="{00000000-0005-0000-0000-000059150000}"/>
    <cellStyle name="Bad 134" xfId="7213" xr:uid="{00000000-0005-0000-0000-00005A150000}"/>
    <cellStyle name="Bad 135" xfId="7214" xr:uid="{00000000-0005-0000-0000-00005B150000}"/>
    <cellStyle name="Bad 136" xfId="7215" xr:uid="{00000000-0005-0000-0000-00005C150000}"/>
    <cellStyle name="Bad 137" xfId="7216" xr:uid="{00000000-0005-0000-0000-00005D150000}"/>
    <cellStyle name="Bad 138" xfId="7217" xr:uid="{00000000-0005-0000-0000-00005E150000}"/>
    <cellStyle name="Bad 139" xfId="7218" xr:uid="{00000000-0005-0000-0000-00005F150000}"/>
    <cellStyle name="Bad 14" xfId="7219" xr:uid="{00000000-0005-0000-0000-000060150000}"/>
    <cellStyle name="Bad 140" xfId="7220" xr:uid="{00000000-0005-0000-0000-000061150000}"/>
    <cellStyle name="Bad 141" xfId="7221" xr:uid="{00000000-0005-0000-0000-000062150000}"/>
    <cellStyle name="Bad 142" xfId="7222" xr:uid="{00000000-0005-0000-0000-000063150000}"/>
    <cellStyle name="Bad 143" xfId="7223" xr:uid="{00000000-0005-0000-0000-000064150000}"/>
    <cellStyle name="Bad 144" xfId="7224" xr:uid="{00000000-0005-0000-0000-000065150000}"/>
    <cellStyle name="Bad 145" xfId="7225" xr:uid="{00000000-0005-0000-0000-000066150000}"/>
    <cellStyle name="Bad 146" xfId="7226" xr:uid="{00000000-0005-0000-0000-000067150000}"/>
    <cellStyle name="Bad 147" xfId="20362" xr:uid="{00000000-0005-0000-0000-000068150000}"/>
    <cellStyle name="Bad 15" xfId="7227" xr:uid="{00000000-0005-0000-0000-000069150000}"/>
    <cellStyle name="Bad 16" xfId="7228" xr:uid="{00000000-0005-0000-0000-00006A150000}"/>
    <cellStyle name="Bad 17" xfId="7229" xr:uid="{00000000-0005-0000-0000-00006B150000}"/>
    <cellStyle name="Bad 18" xfId="7230" xr:uid="{00000000-0005-0000-0000-00006C150000}"/>
    <cellStyle name="Bad 19" xfId="7231" xr:uid="{00000000-0005-0000-0000-00006D150000}"/>
    <cellStyle name="Bad 2" xfId="1691" xr:uid="{00000000-0005-0000-0000-00006E150000}"/>
    <cellStyle name="Bad 2 2" xfId="7233" xr:uid="{00000000-0005-0000-0000-00006F150000}"/>
    <cellStyle name="Bad 2 3" xfId="7234" xr:uid="{00000000-0005-0000-0000-000070150000}"/>
    <cellStyle name="Bad 2 4" xfId="7235" xr:uid="{00000000-0005-0000-0000-000071150000}"/>
    <cellStyle name="Bad 2 5" xfId="7236" xr:uid="{00000000-0005-0000-0000-000072150000}"/>
    <cellStyle name="Bad 2 6" xfId="20363" xr:uid="{00000000-0005-0000-0000-000073150000}"/>
    <cellStyle name="Bad 2 7" xfId="7232" xr:uid="{00000000-0005-0000-0000-000074150000}"/>
    <cellStyle name="Bad 2_tagihan bruto" xfId="7237" xr:uid="{00000000-0005-0000-0000-000075150000}"/>
    <cellStyle name="Bad 20" xfId="7238" xr:uid="{00000000-0005-0000-0000-000076150000}"/>
    <cellStyle name="Bad 21" xfId="7239" xr:uid="{00000000-0005-0000-0000-000077150000}"/>
    <cellStyle name="Bad 22" xfId="7240" xr:uid="{00000000-0005-0000-0000-000078150000}"/>
    <cellStyle name="Bad 23" xfId="7241" xr:uid="{00000000-0005-0000-0000-000079150000}"/>
    <cellStyle name="Bad 24" xfId="7242" xr:uid="{00000000-0005-0000-0000-00007A150000}"/>
    <cellStyle name="Bad 25" xfId="7243" xr:uid="{00000000-0005-0000-0000-00007B150000}"/>
    <cellStyle name="Bad 26" xfId="7244" xr:uid="{00000000-0005-0000-0000-00007C150000}"/>
    <cellStyle name="Bad 27" xfId="7245" xr:uid="{00000000-0005-0000-0000-00007D150000}"/>
    <cellStyle name="Bad 28" xfId="7246" xr:uid="{00000000-0005-0000-0000-00007E150000}"/>
    <cellStyle name="Bad 29" xfId="7247" xr:uid="{00000000-0005-0000-0000-00007F150000}"/>
    <cellStyle name="Bad 3" xfId="1692" xr:uid="{00000000-0005-0000-0000-000080150000}"/>
    <cellStyle name="Bad 3 2" xfId="20364" xr:uid="{00000000-0005-0000-0000-000081150000}"/>
    <cellStyle name="Bad 3 3" xfId="7248" xr:uid="{00000000-0005-0000-0000-000082150000}"/>
    <cellStyle name="Bad 30" xfId="7249" xr:uid="{00000000-0005-0000-0000-000083150000}"/>
    <cellStyle name="Bad 31" xfId="7250" xr:uid="{00000000-0005-0000-0000-000084150000}"/>
    <cellStyle name="Bad 32" xfId="7251" xr:uid="{00000000-0005-0000-0000-000085150000}"/>
    <cellStyle name="Bad 33" xfId="7252" xr:uid="{00000000-0005-0000-0000-000086150000}"/>
    <cellStyle name="Bad 34" xfId="7253" xr:uid="{00000000-0005-0000-0000-000087150000}"/>
    <cellStyle name="Bad 35" xfId="7254" xr:uid="{00000000-0005-0000-0000-000088150000}"/>
    <cellStyle name="Bad 36" xfId="7255" xr:uid="{00000000-0005-0000-0000-000089150000}"/>
    <cellStyle name="Bad 37" xfId="7256" xr:uid="{00000000-0005-0000-0000-00008A150000}"/>
    <cellStyle name="Bad 38" xfId="7257" xr:uid="{00000000-0005-0000-0000-00008B150000}"/>
    <cellStyle name="Bad 39" xfId="7258" xr:uid="{00000000-0005-0000-0000-00008C150000}"/>
    <cellStyle name="Bad 4" xfId="1693" xr:uid="{00000000-0005-0000-0000-00008D150000}"/>
    <cellStyle name="Bad 4 2" xfId="20365" xr:uid="{00000000-0005-0000-0000-00008E150000}"/>
    <cellStyle name="Bad 4 3" xfId="7259" xr:uid="{00000000-0005-0000-0000-00008F150000}"/>
    <cellStyle name="Bad 40" xfId="7260" xr:uid="{00000000-0005-0000-0000-000090150000}"/>
    <cellStyle name="Bad 41" xfId="7261" xr:uid="{00000000-0005-0000-0000-000091150000}"/>
    <cellStyle name="Bad 42" xfId="7262" xr:uid="{00000000-0005-0000-0000-000092150000}"/>
    <cellStyle name="Bad 43" xfId="7263" xr:uid="{00000000-0005-0000-0000-000093150000}"/>
    <cellStyle name="Bad 44" xfId="7264" xr:uid="{00000000-0005-0000-0000-000094150000}"/>
    <cellStyle name="Bad 45" xfId="7265" xr:uid="{00000000-0005-0000-0000-000095150000}"/>
    <cellStyle name="Bad 46" xfId="7266" xr:uid="{00000000-0005-0000-0000-000096150000}"/>
    <cellStyle name="Bad 47" xfId="7267" xr:uid="{00000000-0005-0000-0000-000097150000}"/>
    <cellStyle name="Bad 48" xfId="7268" xr:uid="{00000000-0005-0000-0000-000098150000}"/>
    <cellStyle name="Bad 49" xfId="7269" xr:uid="{00000000-0005-0000-0000-000099150000}"/>
    <cellStyle name="Bad 5" xfId="7270" xr:uid="{00000000-0005-0000-0000-00009A150000}"/>
    <cellStyle name="Bad 5 2" xfId="20366" xr:uid="{00000000-0005-0000-0000-00009B150000}"/>
    <cellStyle name="Bad 50" xfId="7271" xr:uid="{00000000-0005-0000-0000-00009C150000}"/>
    <cellStyle name="Bad 51" xfId="7272" xr:uid="{00000000-0005-0000-0000-00009D150000}"/>
    <cellStyle name="Bad 52" xfId="7273" xr:uid="{00000000-0005-0000-0000-00009E150000}"/>
    <cellStyle name="Bad 53" xfId="7274" xr:uid="{00000000-0005-0000-0000-00009F150000}"/>
    <cellStyle name="Bad 54" xfId="7275" xr:uid="{00000000-0005-0000-0000-0000A0150000}"/>
    <cellStyle name="Bad 55" xfId="7276" xr:uid="{00000000-0005-0000-0000-0000A1150000}"/>
    <cellStyle name="Bad 56" xfId="7277" xr:uid="{00000000-0005-0000-0000-0000A2150000}"/>
    <cellStyle name="Bad 57" xfId="7278" xr:uid="{00000000-0005-0000-0000-0000A3150000}"/>
    <cellStyle name="Bad 58" xfId="7279" xr:uid="{00000000-0005-0000-0000-0000A4150000}"/>
    <cellStyle name="Bad 59" xfId="7280" xr:uid="{00000000-0005-0000-0000-0000A5150000}"/>
    <cellStyle name="Bad 6" xfId="7281" xr:uid="{00000000-0005-0000-0000-0000A6150000}"/>
    <cellStyle name="Bad 60" xfId="7282" xr:uid="{00000000-0005-0000-0000-0000A7150000}"/>
    <cellStyle name="Bad 61" xfId="7283" xr:uid="{00000000-0005-0000-0000-0000A8150000}"/>
    <cellStyle name="Bad 62" xfId="7284" xr:uid="{00000000-0005-0000-0000-0000A9150000}"/>
    <cellStyle name="Bad 63" xfId="7285" xr:uid="{00000000-0005-0000-0000-0000AA150000}"/>
    <cellStyle name="Bad 64" xfId="7286" xr:uid="{00000000-0005-0000-0000-0000AB150000}"/>
    <cellStyle name="Bad 65" xfId="7287" xr:uid="{00000000-0005-0000-0000-0000AC150000}"/>
    <cellStyle name="Bad 66" xfId="7288" xr:uid="{00000000-0005-0000-0000-0000AD150000}"/>
    <cellStyle name="Bad 67" xfId="7289" xr:uid="{00000000-0005-0000-0000-0000AE150000}"/>
    <cellStyle name="Bad 68" xfId="7290" xr:uid="{00000000-0005-0000-0000-0000AF150000}"/>
    <cellStyle name="Bad 69" xfId="7291" xr:uid="{00000000-0005-0000-0000-0000B0150000}"/>
    <cellStyle name="Bad 7" xfId="7292" xr:uid="{00000000-0005-0000-0000-0000B1150000}"/>
    <cellStyle name="Bad 70" xfId="7293" xr:uid="{00000000-0005-0000-0000-0000B2150000}"/>
    <cellStyle name="Bad 71" xfId="7294" xr:uid="{00000000-0005-0000-0000-0000B3150000}"/>
    <cellStyle name="Bad 72" xfId="7295" xr:uid="{00000000-0005-0000-0000-0000B4150000}"/>
    <cellStyle name="Bad 73" xfId="7296" xr:uid="{00000000-0005-0000-0000-0000B5150000}"/>
    <cellStyle name="Bad 74" xfId="7297" xr:uid="{00000000-0005-0000-0000-0000B6150000}"/>
    <cellStyle name="Bad 75" xfId="7298" xr:uid="{00000000-0005-0000-0000-0000B7150000}"/>
    <cellStyle name="Bad 76" xfId="7299" xr:uid="{00000000-0005-0000-0000-0000B8150000}"/>
    <cellStyle name="Bad 77" xfId="7300" xr:uid="{00000000-0005-0000-0000-0000B9150000}"/>
    <cellStyle name="Bad 78" xfId="7301" xr:uid="{00000000-0005-0000-0000-0000BA150000}"/>
    <cellStyle name="Bad 79" xfId="7302" xr:uid="{00000000-0005-0000-0000-0000BB150000}"/>
    <cellStyle name="Bad 8" xfId="7303" xr:uid="{00000000-0005-0000-0000-0000BC150000}"/>
    <cellStyle name="Bad 80" xfId="7304" xr:uid="{00000000-0005-0000-0000-0000BD150000}"/>
    <cellStyle name="Bad 81" xfId="7305" xr:uid="{00000000-0005-0000-0000-0000BE150000}"/>
    <cellStyle name="Bad 82" xfId="7306" xr:uid="{00000000-0005-0000-0000-0000BF150000}"/>
    <cellStyle name="Bad 83" xfId="7307" xr:uid="{00000000-0005-0000-0000-0000C0150000}"/>
    <cellStyle name="Bad 84" xfId="7308" xr:uid="{00000000-0005-0000-0000-0000C1150000}"/>
    <cellStyle name="Bad 85" xfId="7309" xr:uid="{00000000-0005-0000-0000-0000C2150000}"/>
    <cellStyle name="Bad 86" xfId="7310" xr:uid="{00000000-0005-0000-0000-0000C3150000}"/>
    <cellStyle name="Bad 87" xfId="7311" xr:uid="{00000000-0005-0000-0000-0000C4150000}"/>
    <cellStyle name="Bad 88" xfId="7312" xr:uid="{00000000-0005-0000-0000-0000C5150000}"/>
    <cellStyle name="Bad 89" xfId="7313" xr:uid="{00000000-0005-0000-0000-0000C6150000}"/>
    <cellStyle name="Bad 9" xfId="7314" xr:uid="{00000000-0005-0000-0000-0000C7150000}"/>
    <cellStyle name="Bad 90" xfId="7315" xr:uid="{00000000-0005-0000-0000-0000C8150000}"/>
    <cellStyle name="Bad 91" xfId="7316" xr:uid="{00000000-0005-0000-0000-0000C9150000}"/>
    <cellStyle name="Bad 92" xfId="7317" xr:uid="{00000000-0005-0000-0000-0000CA150000}"/>
    <cellStyle name="Bad 93" xfId="7318" xr:uid="{00000000-0005-0000-0000-0000CB150000}"/>
    <cellStyle name="Bad 94" xfId="7319" xr:uid="{00000000-0005-0000-0000-0000CC150000}"/>
    <cellStyle name="Bad 95" xfId="7320" xr:uid="{00000000-0005-0000-0000-0000CD150000}"/>
    <cellStyle name="Bad 96" xfId="7321" xr:uid="{00000000-0005-0000-0000-0000CE150000}"/>
    <cellStyle name="Bad 97" xfId="7322" xr:uid="{00000000-0005-0000-0000-0000CF150000}"/>
    <cellStyle name="Bad 98" xfId="7323" xr:uid="{00000000-0005-0000-0000-0000D0150000}"/>
    <cellStyle name="Bad 99" xfId="7324" xr:uid="{00000000-0005-0000-0000-0000D1150000}"/>
    <cellStyle name="base" xfId="7325" xr:uid="{00000000-0005-0000-0000-0000D2150000}"/>
    <cellStyle name="BB_Date_mmm" xfId="7326" xr:uid="{00000000-0005-0000-0000-0000D3150000}"/>
    <cellStyle name="Black" xfId="7327" xr:uid="{00000000-0005-0000-0000-0000D4150000}"/>
    <cellStyle name="Blue" xfId="7328" xr:uid="{00000000-0005-0000-0000-0000D5150000}"/>
    <cellStyle name="Body" xfId="7329" xr:uid="{00000000-0005-0000-0000-0000D6150000}"/>
    <cellStyle name="Body 2" xfId="7330" xr:uid="{00000000-0005-0000-0000-0000D7150000}"/>
    <cellStyle name="Body text" xfId="7331" xr:uid="{00000000-0005-0000-0000-0000D8150000}"/>
    <cellStyle name="BODY_AJE Induk" xfId="7332" xr:uid="{00000000-0005-0000-0000-0000D9150000}"/>
    <cellStyle name="Bold" xfId="7333" xr:uid="{00000000-0005-0000-0000-0000DA150000}"/>
    <cellStyle name="BOLD - Style1" xfId="7334" xr:uid="{00000000-0005-0000-0000-0000DB150000}"/>
    <cellStyle name="Bold_tagihan bruto" xfId="7335" xr:uid="{00000000-0005-0000-0000-0000DC150000}"/>
    <cellStyle name="Book antiqua" xfId="7336" xr:uid="{00000000-0005-0000-0000-0000DD150000}"/>
    <cellStyle name="Border" xfId="7337" xr:uid="{00000000-0005-0000-0000-0000DE150000}"/>
    <cellStyle name="Border Heavy" xfId="7338" xr:uid="{00000000-0005-0000-0000-0000DF150000}"/>
    <cellStyle name="Border Thin" xfId="7339" xr:uid="{00000000-0005-0000-0000-0000E0150000}"/>
    <cellStyle name="Border_tagihan bruto" xfId="7340" xr:uid="{00000000-0005-0000-0000-0000E1150000}"/>
    <cellStyle name="Business Description" xfId="7341" xr:uid="{00000000-0005-0000-0000-0000E2150000}"/>
    <cellStyle name="Ç¥ÁØ_´ëÇü»çÃâ" xfId="489" xr:uid="{00000000-0005-0000-0000-0000E3150000}"/>
    <cellStyle name="Ç§Î»·Ö¸ô[0]_BINV" xfId="7342" xr:uid="{00000000-0005-0000-0000-0000E4150000}"/>
    <cellStyle name="Ç§Î»·Ö¸ô_BINV" xfId="7343" xr:uid="{00000000-0005-0000-0000-0000E5150000}"/>
    <cellStyle name="Calc Currency (0)" xfId="1259" xr:uid="{00000000-0005-0000-0000-0000E6150000}"/>
    <cellStyle name="Calc Currency (0) 10" xfId="7344" xr:uid="{00000000-0005-0000-0000-0000E7150000}"/>
    <cellStyle name="Calc Currency (0) 11" xfId="7345" xr:uid="{00000000-0005-0000-0000-0000E8150000}"/>
    <cellStyle name="Calc Currency (0) 12" xfId="7346" xr:uid="{00000000-0005-0000-0000-0000E9150000}"/>
    <cellStyle name="Calc Currency (0) 13" xfId="7347" xr:uid="{00000000-0005-0000-0000-0000EA150000}"/>
    <cellStyle name="Calc Currency (0) 14" xfId="20367" xr:uid="{00000000-0005-0000-0000-0000EB150000}"/>
    <cellStyle name="Calc Currency (0) 2" xfId="1260" xr:uid="{00000000-0005-0000-0000-0000EC150000}"/>
    <cellStyle name="Calc Currency (0) 2 2" xfId="20368" xr:uid="{00000000-0005-0000-0000-0000ED150000}"/>
    <cellStyle name="Calc Currency (0) 3" xfId="7348" xr:uid="{00000000-0005-0000-0000-0000EE150000}"/>
    <cellStyle name="Calc Currency (0) 3 2" xfId="21053" xr:uid="{00000000-0005-0000-0000-0000EF150000}"/>
    <cellStyle name="Calc Currency (0) 4" xfId="7349" xr:uid="{00000000-0005-0000-0000-0000F0150000}"/>
    <cellStyle name="Calc Currency (0) 5" xfId="7350" xr:uid="{00000000-0005-0000-0000-0000F1150000}"/>
    <cellStyle name="Calc Currency (0) 6" xfId="7351" xr:uid="{00000000-0005-0000-0000-0000F2150000}"/>
    <cellStyle name="Calc Currency (0) 7" xfId="7352" xr:uid="{00000000-0005-0000-0000-0000F3150000}"/>
    <cellStyle name="Calc Currency (0) 8" xfId="7353" xr:uid="{00000000-0005-0000-0000-0000F4150000}"/>
    <cellStyle name="Calc Currency (0) 9" xfId="7354" xr:uid="{00000000-0005-0000-0000-0000F5150000}"/>
    <cellStyle name="Calc Currency (0)_AJE Induk" xfId="7355" xr:uid="{00000000-0005-0000-0000-0000F6150000}"/>
    <cellStyle name="Calc Currency (2)" xfId="1261" xr:uid="{00000000-0005-0000-0000-0000F7150000}"/>
    <cellStyle name="Calc Currency (2) 10" xfId="7356" xr:uid="{00000000-0005-0000-0000-0000F8150000}"/>
    <cellStyle name="Calc Currency (2) 11" xfId="7357" xr:uid="{00000000-0005-0000-0000-0000F9150000}"/>
    <cellStyle name="Calc Currency (2) 12" xfId="7358" xr:uid="{00000000-0005-0000-0000-0000FA150000}"/>
    <cellStyle name="Calc Currency (2) 13" xfId="7359" xr:uid="{00000000-0005-0000-0000-0000FB150000}"/>
    <cellStyle name="Calc Currency (2) 2" xfId="1262" xr:uid="{00000000-0005-0000-0000-0000FC150000}"/>
    <cellStyle name="Calc Currency (2) 3" xfId="7360" xr:uid="{00000000-0005-0000-0000-0000FD150000}"/>
    <cellStyle name="Calc Currency (2) 4" xfId="7361" xr:uid="{00000000-0005-0000-0000-0000FE150000}"/>
    <cellStyle name="Calc Currency (2) 5" xfId="7362" xr:uid="{00000000-0005-0000-0000-0000FF150000}"/>
    <cellStyle name="Calc Currency (2) 6" xfId="7363" xr:uid="{00000000-0005-0000-0000-000000160000}"/>
    <cellStyle name="Calc Currency (2) 7" xfId="7364" xr:uid="{00000000-0005-0000-0000-000001160000}"/>
    <cellStyle name="Calc Currency (2) 8" xfId="7365" xr:uid="{00000000-0005-0000-0000-000002160000}"/>
    <cellStyle name="Calc Currency (2) 9" xfId="7366" xr:uid="{00000000-0005-0000-0000-000003160000}"/>
    <cellStyle name="Calc Currency (2)_tagihan bruto" xfId="7367" xr:uid="{00000000-0005-0000-0000-000004160000}"/>
    <cellStyle name="Calc Percent (0)" xfId="1263" xr:uid="{00000000-0005-0000-0000-000005160000}"/>
    <cellStyle name="Calc Percent (0) 10" xfId="7368" xr:uid="{00000000-0005-0000-0000-000006160000}"/>
    <cellStyle name="Calc Percent (0) 11" xfId="7369" xr:uid="{00000000-0005-0000-0000-000007160000}"/>
    <cellStyle name="Calc Percent (0) 12" xfId="7370" xr:uid="{00000000-0005-0000-0000-000008160000}"/>
    <cellStyle name="Calc Percent (0) 13" xfId="7371" xr:uid="{00000000-0005-0000-0000-000009160000}"/>
    <cellStyle name="Calc Percent (0) 2" xfId="1264" xr:uid="{00000000-0005-0000-0000-00000A160000}"/>
    <cellStyle name="Calc Percent (0) 3" xfId="7372" xr:uid="{00000000-0005-0000-0000-00000B160000}"/>
    <cellStyle name="Calc Percent (0) 4" xfId="7373" xr:uid="{00000000-0005-0000-0000-00000C160000}"/>
    <cellStyle name="Calc Percent (0) 5" xfId="7374" xr:uid="{00000000-0005-0000-0000-00000D160000}"/>
    <cellStyle name="Calc Percent (0) 6" xfId="7375" xr:uid="{00000000-0005-0000-0000-00000E160000}"/>
    <cellStyle name="Calc Percent (0) 7" xfId="7376" xr:uid="{00000000-0005-0000-0000-00000F160000}"/>
    <cellStyle name="Calc Percent (0) 8" xfId="7377" xr:uid="{00000000-0005-0000-0000-000010160000}"/>
    <cellStyle name="Calc Percent (0) 9" xfId="7378" xr:uid="{00000000-0005-0000-0000-000011160000}"/>
    <cellStyle name="Calc Percent (0)_tagihan bruto" xfId="7379" xr:uid="{00000000-0005-0000-0000-000012160000}"/>
    <cellStyle name="Calc Percent (1)" xfId="1265" xr:uid="{00000000-0005-0000-0000-000013160000}"/>
    <cellStyle name="Calc Percent (1) 10" xfId="7380" xr:uid="{00000000-0005-0000-0000-000014160000}"/>
    <cellStyle name="Calc Percent (1) 11" xfId="7381" xr:uid="{00000000-0005-0000-0000-000015160000}"/>
    <cellStyle name="Calc Percent (1) 12" xfId="7382" xr:uid="{00000000-0005-0000-0000-000016160000}"/>
    <cellStyle name="Calc Percent (1) 13" xfId="7383" xr:uid="{00000000-0005-0000-0000-000017160000}"/>
    <cellStyle name="Calc Percent (1) 14" xfId="20369" xr:uid="{00000000-0005-0000-0000-000018160000}"/>
    <cellStyle name="Calc Percent (1) 2" xfId="1266" xr:uid="{00000000-0005-0000-0000-000019160000}"/>
    <cellStyle name="Calc Percent (1) 2 2" xfId="20370" xr:uid="{00000000-0005-0000-0000-00001A160000}"/>
    <cellStyle name="Calc Percent (1) 3" xfId="7384" xr:uid="{00000000-0005-0000-0000-00001B160000}"/>
    <cellStyle name="Calc Percent (1) 3 2" xfId="21054" xr:uid="{00000000-0005-0000-0000-00001C160000}"/>
    <cellStyle name="Calc Percent (1) 4" xfId="7385" xr:uid="{00000000-0005-0000-0000-00001D160000}"/>
    <cellStyle name="Calc Percent (1) 5" xfId="7386" xr:uid="{00000000-0005-0000-0000-00001E160000}"/>
    <cellStyle name="Calc Percent (1) 6" xfId="7387" xr:uid="{00000000-0005-0000-0000-00001F160000}"/>
    <cellStyle name="Calc Percent (1) 7" xfId="7388" xr:uid="{00000000-0005-0000-0000-000020160000}"/>
    <cellStyle name="Calc Percent (1) 8" xfId="7389" xr:uid="{00000000-0005-0000-0000-000021160000}"/>
    <cellStyle name="Calc Percent (1) 9" xfId="7390" xr:uid="{00000000-0005-0000-0000-000022160000}"/>
    <cellStyle name="Calc Percent (1)_tagihan bruto" xfId="7391" xr:uid="{00000000-0005-0000-0000-000023160000}"/>
    <cellStyle name="Calc Percent (2)" xfId="1267" xr:uid="{00000000-0005-0000-0000-000024160000}"/>
    <cellStyle name="Calc Percent (2) 10" xfId="7392" xr:uid="{00000000-0005-0000-0000-000025160000}"/>
    <cellStyle name="Calc Percent (2) 11" xfId="7393" xr:uid="{00000000-0005-0000-0000-000026160000}"/>
    <cellStyle name="Calc Percent (2) 12" xfId="7394" xr:uid="{00000000-0005-0000-0000-000027160000}"/>
    <cellStyle name="Calc Percent (2) 13" xfId="7395" xr:uid="{00000000-0005-0000-0000-000028160000}"/>
    <cellStyle name="Calc Percent (2) 14" xfId="20371" xr:uid="{00000000-0005-0000-0000-000029160000}"/>
    <cellStyle name="Calc Percent (2) 2" xfId="1268" xr:uid="{00000000-0005-0000-0000-00002A160000}"/>
    <cellStyle name="Calc Percent (2) 2 2" xfId="20372" xr:uid="{00000000-0005-0000-0000-00002B160000}"/>
    <cellStyle name="Calc Percent (2) 3" xfId="7396" xr:uid="{00000000-0005-0000-0000-00002C160000}"/>
    <cellStyle name="Calc Percent (2) 3 2" xfId="21055" xr:uid="{00000000-0005-0000-0000-00002D160000}"/>
    <cellStyle name="Calc Percent (2) 4" xfId="7397" xr:uid="{00000000-0005-0000-0000-00002E160000}"/>
    <cellStyle name="Calc Percent (2) 5" xfId="7398" xr:uid="{00000000-0005-0000-0000-00002F160000}"/>
    <cellStyle name="Calc Percent (2) 6" xfId="7399" xr:uid="{00000000-0005-0000-0000-000030160000}"/>
    <cellStyle name="Calc Percent (2) 7" xfId="7400" xr:uid="{00000000-0005-0000-0000-000031160000}"/>
    <cellStyle name="Calc Percent (2) 8" xfId="7401" xr:uid="{00000000-0005-0000-0000-000032160000}"/>
    <cellStyle name="Calc Percent (2) 9" xfId="7402" xr:uid="{00000000-0005-0000-0000-000033160000}"/>
    <cellStyle name="Calc Percent (2)_tagihan bruto" xfId="7403" xr:uid="{00000000-0005-0000-0000-000034160000}"/>
    <cellStyle name="Calc Units (0)" xfId="1269" xr:uid="{00000000-0005-0000-0000-000035160000}"/>
    <cellStyle name="Calc Units (0) 10" xfId="7404" xr:uid="{00000000-0005-0000-0000-000036160000}"/>
    <cellStyle name="Calc Units (0) 11" xfId="7405" xr:uid="{00000000-0005-0000-0000-000037160000}"/>
    <cellStyle name="Calc Units (0) 12" xfId="7406" xr:uid="{00000000-0005-0000-0000-000038160000}"/>
    <cellStyle name="Calc Units (0) 13" xfId="7407" xr:uid="{00000000-0005-0000-0000-000039160000}"/>
    <cellStyle name="Calc Units (0) 14" xfId="20373" xr:uid="{00000000-0005-0000-0000-00003A160000}"/>
    <cellStyle name="Calc Units (0) 2" xfId="1270" xr:uid="{00000000-0005-0000-0000-00003B160000}"/>
    <cellStyle name="Calc Units (0) 2 2" xfId="20374" xr:uid="{00000000-0005-0000-0000-00003C160000}"/>
    <cellStyle name="Calc Units (0) 3" xfId="7408" xr:uid="{00000000-0005-0000-0000-00003D160000}"/>
    <cellStyle name="Calc Units (0) 3 2" xfId="21056" xr:uid="{00000000-0005-0000-0000-00003E160000}"/>
    <cellStyle name="Calc Units (0) 4" xfId="7409" xr:uid="{00000000-0005-0000-0000-00003F160000}"/>
    <cellStyle name="Calc Units (0) 5" xfId="7410" xr:uid="{00000000-0005-0000-0000-000040160000}"/>
    <cellStyle name="Calc Units (0) 6" xfId="7411" xr:uid="{00000000-0005-0000-0000-000041160000}"/>
    <cellStyle name="Calc Units (0) 7" xfId="7412" xr:uid="{00000000-0005-0000-0000-000042160000}"/>
    <cellStyle name="Calc Units (0) 8" xfId="7413" xr:uid="{00000000-0005-0000-0000-000043160000}"/>
    <cellStyle name="Calc Units (0) 9" xfId="7414" xr:uid="{00000000-0005-0000-0000-000044160000}"/>
    <cellStyle name="Calc Units (0)_tagihan bruto" xfId="7415" xr:uid="{00000000-0005-0000-0000-000045160000}"/>
    <cellStyle name="Calc Units (1)" xfId="1271" xr:uid="{00000000-0005-0000-0000-000046160000}"/>
    <cellStyle name="Calc Units (1) 10" xfId="7416" xr:uid="{00000000-0005-0000-0000-000047160000}"/>
    <cellStyle name="Calc Units (1) 11" xfId="7417" xr:uid="{00000000-0005-0000-0000-000048160000}"/>
    <cellStyle name="Calc Units (1) 12" xfId="7418" xr:uid="{00000000-0005-0000-0000-000049160000}"/>
    <cellStyle name="Calc Units (1) 13" xfId="7419" xr:uid="{00000000-0005-0000-0000-00004A160000}"/>
    <cellStyle name="Calc Units (1) 14" xfId="20375" xr:uid="{00000000-0005-0000-0000-00004B160000}"/>
    <cellStyle name="Calc Units (1) 2" xfId="1272" xr:uid="{00000000-0005-0000-0000-00004C160000}"/>
    <cellStyle name="Calc Units (1) 2 2" xfId="20376" xr:uid="{00000000-0005-0000-0000-00004D160000}"/>
    <cellStyle name="Calc Units (1) 3" xfId="7420" xr:uid="{00000000-0005-0000-0000-00004E160000}"/>
    <cellStyle name="Calc Units (1) 3 2" xfId="21057" xr:uid="{00000000-0005-0000-0000-00004F160000}"/>
    <cellStyle name="Calc Units (1) 4" xfId="7421" xr:uid="{00000000-0005-0000-0000-000050160000}"/>
    <cellStyle name="Calc Units (1) 5" xfId="7422" xr:uid="{00000000-0005-0000-0000-000051160000}"/>
    <cellStyle name="Calc Units (1) 6" xfId="7423" xr:uid="{00000000-0005-0000-0000-000052160000}"/>
    <cellStyle name="Calc Units (1) 7" xfId="7424" xr:uid="{00000000-0005-0000-0000-000053160000}"/>
    <cellStyle name="Calc Units (1) 8" xfId="7425" xr:uid="{00000000-0005-0000-0000-000054160000}"/>
    <cellStyle name="Calc Units (1) 9" xfId="7426" xr:uid="{00000000-0005-0000-0000-000055160000}"/>
    <cellStyle name="Calc Units (1)_tagihan bruto" xfId="7427" xr:uid="{00000000-0005-0000-0000-000056160000}"/>
    <cellStyle name="Calc Units (2)" xfId="1273" xr:uid="{00000000-0005-0000-0000-000057160000}"/>
    <cellStyle name="Calc Units (2) 10" xfId="7428" xr:uid="{00000000-0005-0000-0000-000058160000}"/>
    <cellStyle name="Calc Units (2) 11" xfId="7429" xr:uid="{00000000-0005-0000-0000-000059160000}"/>
    <cellStyle name="Calc Units (2) 12" xfId="7430" xr:uid="{00000000-0005-0000-0000-00005A160000}"/>
    <cellStyle name="Calc Units (2) 13" xfId="7431" xr:uid="{00000000-0005-0000-0000-00005B160000}"/>
    <cellStyle name="Calc Units (2) 2" xfId="1274" xr:uid="{00000000-0005-0000-0000-00005C160000}"/>
    <cellStyle name="Calc Units (2) 3" xfId="7432" xr:uid="{00000000-0005-0000-0000-00005D160000}"/>
    <cellStyle name="Calc Units (2) 4" xfId="7433" xr:uid="{00000000-0005-0000-0000-00005E160000}"/>
    <cellStyle name="Calc Units (2) 5" xfId="7434" xr:uid="{00000000-0005-0000-0000-00005F160000}"/>
    <cellStyle name="Calc Units (2) 6" xfId="7435" xr:uid="{00000000-0005-0000-0000-000060160000}"/>
    <cellStyle name="Calc Units (2) 7" xfId="7436" xr:uid="{00000000-0005-0000-0000-000061160000}"/>
    <cellStyle name="Calc Units (2) 8" xfId="7437" xr:uid="{00000000-0005-0000-0000-000062160000}"/>
    <cellStyle name="Calc Units (2) 9" xfId="7438" xr:uid="{00000000-0005-0000-0000-000063160000}"/>
    <cellStyle name="Calc Units (2)_tagihan bruto" xfId="7439" xr:uid="{00000000-0005-0000-0000-000064160000}"/>
    <cellStyle name="Calculation 10" xfId="7440" xr:uid="{00000000-0005-0000-0000-000065160000}"/>
    <cellStyle name="Calculation 100" xfId="7441" xr:uid="{00000000-0005-0000-0000-000066160000}"/>
    <cellStyle name="Calculation 101" xfId="7442" xr:uid="{00000000-0005-0000-0000-000067160000}"/>
    <cellStyle name="Calculation 102" xfId="7443" xr:uid="{00000000-0005-0000-0000-000068160000}"/>
    <cellStyle name="Calculation 103" xfId="7444" xr:uid="{00000000-0005-0000-0000-000069160000}"/>
    <cellStyle name="Calculation 104" xfId="7445" xr:uid="{00000000-0005-0000-0000-00006A160000}"/>
    <cellStyle name="Calculation 105" xfId="7446" xr:uid="{00000000-0005-0000-0000-00006B160000}"/>
    <cellStyle name="Calculation 106" xfId="7447" xr:uid="{00000000-0005-0000-0000-00006C160000}"/>
    <cellStyle name="Calculation 107" xfId="7448" xr:uid="{00000000-0005-0000-0000-00006D160000}"/>
    <cellStyle name="Calculation 108" xfId="7449" xr:uid="{00000000-0005-0000-0000-00006E160000}"/>
    <cellStyle name="Calculation 109" xfId="7450" xr:uid="{00000000-0005-0000-0000-00006F160000}"/>
    <cellStyle name="Calculation 11" xfId="7451" xr:uid="{00000000-0005-0000-0000-000070160000}"/>
    <cellStyle name="Calculation 110" xfId="7452" xr:uid="{00000000-0005-0000-0000-000071160000}"/>
    <cellStyle name="Calculation 111" xfId="7453" xr:uid="{00000000-0005-0000-0000-000072160000}"/>
    <cellStyle name="Calculation 112" xfId="7454" xr:uid="{00000000-0005-0000-0000-000073160000}"/>
    <cellStyle name="Calculation 113" xfId="7455" xr:uid="{00000000-0005-0000-0000-000074160000}"/>
    <cellStyle name="Calculation 114" xfId="7456" xr:uid="{00000000-0005-0000-0000-000075160000}"/>
    <cellStyle name="Calculation 115" xfId="7457" xr:uid="{00000000-0005-0000-0000-000076160000}"/>
    <cellStyle name="Calculation 116" xfId="7458" xr:uid="{00000000-0005-0000-0000-000077160000}"/>
    <cellStyle name="Calculation 117" xfId="7459" xr:uid="{00000000-0005-0000-0000-000078160000}"/>
    <cellStyle name="Calculation 118" xfId="7460" xr:uid="{00000000-0005-0000-0000-000079160000}"/>
    <cellStyle name="Calculation 119" xfId="7461" xr:uid="{00000000-0005-0000-0000-00007A160000}"/>
    <cellStyle name="Calculation 12" xfId="7462" xr:uid="{00000000-0005-0000-0000-00007B160000}"/>
    <cellStyle name="Calculation 120" xfId="7463" xr:uid="{00000000-0005-0000-0000-00007C160000}"/>
    <cellStyle name="Calculation 121" xfId="7464" xr:uid="{00000000-0005-0000-0000-00007D160000}"/>
    <cellStyle name="Calculation 122" xfId="7465" xr:uid="{00000000-0005-0000-0000-00007E160000}"/>
    <cellStyle name="Calculation 123" xfId="7466" xr:uid="{00000000-0005-0000-0000-00007F160000}"/>
    <cellStyle name="Calculation 124" xfId="7467" xr:uid="{00000000-0005-0000-0000-000080160000}"/>
    <cellStyle name="Calculation 125" xfId="7468" xr:uid="{00000000-0005-0000-0000-000081160000}"/>
    <cellStyle name="Calculation 126" xfId="7469" xr:uid="{00000000-0005-0000-0000-000082160000}"/>
    <cellStyle name="Calculation 127" xfId="7470" xr:uid="{00000000-0005-0000-0000-000083160000}"/>
    <cellStyle name="Calculation 128" xfId="7471" xr:uid="{00000000-0005-0000-0000-000084160000}"/>
    <cellStyle name="Calculation 129" xfId="7472" xr:uid="{00000000-0005-0000-0000-000085160000}"/>
    <cellStyle name="Calculation 13" xfId="7473" xr:uid="{00000000-0005-0000-0000-000086160000}"/>
    <cellStyle name="Calculation 130" xfId="7474" xr:uid="{00000000-0005-0000-0000-000087160000}"/>
    <cellStyle name="Calculation 131" xfId="7475" xr:uid="{00000000-0005-0000-0000-000088160000}"/>
    <cellStyle name="Calculation 132" xfId="7476" xr:uid="{00000000-0005-0000-0000-000089160000}"/>
    <cellStyle name="Calculation 133" xfId="7477" xr:uid="{00000000-0005-0000-0000-00008A160000}"/>
    <cellStyle name="Calculation 134" xfId="7478" xr:uid="{00000000-0005-0000-0000-00008B160000}"/>
    <cellStyle name="Calculation 135" xfId="7479" xr:uid="{00000000-0005-0000-0000-00008C160000}"/>
    <cellStyle name="Calculation 136" xfId="7480" xr:uid="{00000000-0005-0000-0000-00008D160000}"/>
    <cellStyle name="Calculation 137" xfId="7481" xr:uid="{00000000-0005-0000-0000-00008E160000}"/>
    <cellStyle name="Calculation 138" xfId="7482" xr:uid="{00000000-0005-0000-0000-00008F160000}"/>
    <cellStyle name="Calculation 139" xfId="7483" xr:uid="{00000000-0005-0000-0000-000090160000}"/>
    <cellStyle name="Calculation 14" xfId="7484" xr:uid="{00000000-0005-0000-0000-000091160000}"/>
    <cellStyle name="Calculation 140" xfId="7485" xr:uid="{00000000-0005-0000-0000-000092160000}"/>
    <cellStyle name="Calculation 141" xfId="7486" xr:uid="{00000000-0005-0000-0000-000093160000}"/>
    <cellStyle name="Calculation 142" xfId="7487" xr:uid="{00000000-0005-0000-0000-000094160000}"/>
    <cellStyle name="Calculation 143" xfId="7488" xr:uid="{00000000-0005-0000-0000-000095160000}"/>
    <cellStyle name="Calculation 144" xfId="7489" xr:uid="{00000000-0005-0000-0000-000096160000}"/>
    <cellStyle name="Calculation 145" xfId="7490" xr:uid="{00000000-0005-0000-0000-000097160000}"/>
    <cellStyle name="Calculation 146" xfId="7491" xr:uid="{00000000-0005-0000-0000-000098160000}"/>
    <cellStyle name="Calculation 147" xfId="20377" xr:uid="{00000000-0005-0000-0000-000099160000}"/>
    <cellStyle name="Calculation 15" xfId="7492" xr:uid="{00000000-0005-0000-0000-00009A160000}"/>
    <cellStyle name="Calculation 16" xfId="7493" xr:uid="{00000000-0005-0000-0000-00009B160000}"/>
    <cellStyle name="Calculation 17" xfId="7494" xr:uid="{00000000-0005-0000-0000-00009C160000}"/>
    <cellStyle name="Calculation 18" xfId="7495" xr:uid="{00000000-0005-0000-0000-00009D160000}"/>
    <cellStyle name="Calculation 19" xfId="7496" xr:uid="{00000000-0005-0000-0000-00009E160000}"/>
    <cellStyle name="Calculation 2" xfId="1694" xr:uid="{00000000-0005-0000-0000-00009F160000}"/>
    <cellStyle name="Calculation 2 2" xfId="7498" xr:uid="{00000000-0005-0000-0000-0000A0160000}"/>
    <cellStyle name="Calculation 2 3" xfId="7499" xr:uid="{00000000-0005-0000-0000-0000A1160000}"/>
    <cellStyle name="Calculation 2 4" xfId="7500" xr:uid="{00000000-0005-0000-0000-0000A2160000}"/>
    <cellStyle name="Calculation 2 5" xfId="7501" xr:uid="{00000000-0005-0000-0000-0000A3160000}"/>
    <cellStyle name="Calculation 2 6" xfId="20378" xr:uid="{00000000-0005-0000-0000-0000A4160000}"/>
    <cellStyle name="Calculation 2 7" xfId="7497" xr:uid="{00000000-0005-0000-0000-0000A5160000}"/>
    <cellStyle name="Calculation 2_AJE Induk" xfId="7502" xr:uid="{00000000-0005-0000-0000-0000A6160000}"/>
    <cellStyle name="Calculation 20" xfId="7503" xr:uid="{00000000-0005-0000-0000-0000A7160000}"/>
    <cellStyle name="Calculation 21" xfId="7504" xr:uid="{00000000-0005-0000-0000-0000A8160000}"/>
    <cellStyle name="Calculation 22" xfId="7505" xr:uid="{00000000-0005-0000-0000-0000A9160000}"/>
    <cellStyle name="Calculation 23" xfId="7506" xr:uid="{00000000-0005-0000-0000-0000AA160000}"/>
    <cellStyle name="Calculation 24" xfId="7507" xr:uid="{00000000-0005-0000-0000-0000AB160000}"/>
    <cellStyle name="Calculation 25" xfId="7508" xr:uid="{00000000-0005-0000-0000-0000AC160000}"/>
    <cellStyle name="Calculation 26" xfId="7509" xr:uid="{00000000-0005-0000-0000-0000AD160000}"/>
    <cellStyle name="Calculation 27" xfId="7510" xr:uid="{00000000-0005-0000-0000-0000AE160000}"/>
    <cellStyle name="Calculation 28" xfId="7511" xr:uid="{00000000-0005-0000-0000-0000AF160000}"/>
    <cellStyle name="Calculation 29" xfId="7512" xr:uid="{00000000-0005-0000-0000-0000B0160000}"/>
    <cellStyle name="Calculation 3" xfId="1695" xr:uid="{00000000-0005-0000-0000-0000B1160000}"/>
    <cellStyle name="Calculation 3 2" xfId="20379" xr:uid="{00000000-0005-0000-0000-0000B2160000}"/>
    <cellStyle name="Calculation 3 3" xfId="7513" xr:uid="{00000000-0005-0000-0000-0000B3160000}"/>
    <cellStyle name="Calculation 30" xfId="7514" xr:uid="{00000000-0005-0000-0000-0000B4160000}"/>
    <cellStyle name="Calculation 31" xfId="7515" xr:uid="{00000000-0005-0000-0000-0000B5160000}"/>
    <cellStyle name="Calculation 32" xfId="7516" xr:uid="{00000000-0005-0000-0000-0000B6160000}"/>
    <cellStyle name="Calculation 33" xfId="7517" xr:uid="{00000000-0005-0000-0000-0000B7160000}"/>
    <cellStyle name="Calculation 34" xfId="7518" xr:uid="{00000000-0005-0000-0000-0000B8160000}"/>
    <cellStyle name="Calculation 35" xfId="7519" xr:uid="{00000000-0005-0000-0000-0000B9160000}"/>
    <cellStyle name="Calculation 36" xfId="7520" xr:uid="{00000000-0005-0000-0000-0000BA160000}"/>
    <cellStyle name="Calculation 37" xfId="7521" xr:uid="{00000000-0005-0000-0000-0000BB160000}"/>
    <cellStyle name="Calculation 38" xfId="7522" xr:uid="{00000000-0005-0000-0000-0000BC160000}"/>
    <cellStyle name="Calculation 39" xfId="7523" xr:uid="{00000000-0005-0000-0000-0000BD160000}"/>
    <cellStyle name="Calculation 4" xfId="1696" xr:uid="{00000000-0005-0000-0000-0000BE160000}"/>
    <cellStyle name="Calculation 4 2" xfId="20380" xr:uid="{00000000-0005-0000-0000-0000BF160000}"/>
    <cellStyle name="Calculation 4 3" xfId="7524" xr:uid="{00000000-0005-0000-0000-0000C0160000}"/>
    <cellStyle name="Calculation 40" xfId="7525" xr:uid="{00000000-0005-0000-0000-0000C1160000}"/>
    <cellStyle name="Calculation 41" xfId="7526" xr:uid="{00000000-0005-0000-0000-0000C2160000}"/>
    <cellStyle name="Calculation 42" xfId="7527" xr:uid="{00000000-0005-0000-0000-0000C3160000}"/>
    <cellStyle name="Calculation 43" xfId="7528" xr:uid="{00000000-0005-0000-0000-0000C4160000}"/>
    <cellStyle name="Calculation 44" xfId="7529" xr:uid="{00000000-0005-0000-0000-0000C5160000}"/>
    <cellStyle name="Calculation 45" xfId="7530" xr:uid="{00000000-0005-0000-0000-0000C6160000}"/>
    <cellStyle name="Calculation 46" xfId="7531" xr:uid="{00000000-0005-0000-0000-0000C7160000}"/>
    <cellStyle name="Calculation 47" xfId="7532" xr:uid="{00000000-0005-0000-0000-0000C8160000}"/>
    <cellStyle name="Calculation 48" xfId="7533" xr:uid="{00000000-0005-0000-0000-0000C9160000}"/>
    <cellStyle name="Calculation 49" xfId="7534" xr:uid="{00000000-0005-0000-0000-0000CA160000}"/>
    <cellStyle name="Calculation 5" xfId="7535" xr:uid="{00000000-0005-0000-0000-0000CB160000}"/>
    <cellStyle name="Calculation 5 2" xfId="20381" xr:uid="{00000000-0005-0000-0000-0000CC160000}"/>
    <cellStyle name="Calculation 50" xfId="7536" xr:uid="{00000000-0005-0000-0000-0000CD160000}"/>
    <cellStyle name="Calculation 51" xfId="7537" xr:uid="{00000000-0005-0000-0000-0000CE160000}"/>
    <cellStyle name="Calculation 52" xfId="7538" xr:uid="{00000000-0005-0000-0000-0000CF160000}"/>
    <cellStyle name="Calculation 53" xfId="7539" xr:uid="{00000000-0005-0000-0000-0000D0160000}"/>
    <cellStyle name="Calculation 54" xfId="7540" xr:uid="{00000000-0005-0000-0000-0000D1160000}"/>
    <cellStyle name="Calculation 55" xfId="7541" xr:uid="{00000000-0005-0000-0000-0000D2160000}"/>
    <cellStyle name="Calculation 56" xfId="7542" xr:uid="{00000000-0005-0000-0000-0000D3160000}"/>
    <cellStyle name="Calculation 57" xfId="7543" xr:uid="{00000000-0005-0000-0000-0000D4160000}"/>
    <cellStyle name="Calculation 58" xfId="7544" xr:uid="{00000000-0005-0000-0000-0000D5160000}"/>
    <cellStyle name="Calculation 59" xfId="7545" xr:uid="{00000000-0005-0000-0000-0000D6160000}"/>
    <cellStyle name="Calculation 6" xfId="7546" xr:uid="{00000000-0005-0000-0000-0000D7160000}"/>
    <cellStyle name="Calculation 60" xfId="7547" xr:uid="{00000000-0005-0000-0000-0000D8160000}"/>
    <cellStyle name="Calculation 61" xfId="7548" xr:uid="{00000000-0005-0000-0000-0000D9160000}"/>
    <cellStyle name="Calculation 62" xfId="7549" xr:uid="{00000000-0005-0000-0000-0000DA160000}"/>
    <cellStyle name="Calculation 63" xfId="7550" xr:uid="{00000000-0005-0000-0000-0000DB160000}"/>
    <cellStyle name="Calculation 64" xfId="7551" xr:uid="{00000000-0005-0000-0000-0000DC160000}"/>
    <cellStyle name="Calculation 65" xfId="7552" xr:uid="{00000000-0005-0000-0000-0000DD160000}"/>
    <cellStyle name="Calculation 66" xfId="7553" xr:uid="{00000000-0005-0000-0000-0000DE160000}"/>
    <cellStyle name="Calculation 67" xfId="7554" xr:uid="{00000000-0005-0000-0000-0000DF160000}"/>
    <cellStyle name="Calculation 68" xfId="7555" xr:uid="{00000000-0005-0000-0000-0000E0160000}"/>
    <cellStyle name="Calculation 69" xfId="7556" xr:uid="{00000000-0005-0000-0000-0000E1160000}"/>
    <cellStyle name="Calculation 7" xfId="7557" xr:uid="{00000000-0005-0000-0000-0000E2160000}"/>
    <cellStyle name="Calculation 70" xfId="7558" xr:uid="{00000000-0005-0000-0000-0000E3160000}"/>
    <cellStyle name="Calculation 71" xfId="7559" xr:uid="{00000000-0005-0000-0000-0000E4160000}"/>
    <cellStyle name="Calculation 72" xfId="7560" xr:uid="{00000000-0005-0000-0000-0000E5160000}"/>
    <cellStyle name="Calculation 73" xfId="7561" xr:uid="{00000000-0005-0000-0000-0000E6160000}"/>
    <cellStyle name="Calculation 74" xfId="7562" xr:uid="{00000000-0005-0000-0000-0000E7160000}"/>
    <cellStyle name="Calculation 75" xfId="7563" xr:uid="{00000000-0005-0000-0000-0000E8160000}"/>
    <cellStyle name="Calculation 76" xfId="7564" xr:uid="{00000000-0005-0000-0000-0000E9160000}"/>
    <cellStyle name="Calculation 77" xfId="7565" xr:uid="{00000000-0005-0000-0000-0000EA160000}"/>
    <cellStyle name="Calculation 78" xfId="7566" xr:uid="{00000000-0005-0000-0000-0000EB160000}"/>
    <cellStyle name="Calculation 79" xfId="7567" xr:uid="{00000000-0005-0000-0000-0000EC160000}"/>
    <cellStyle name="Calculation 8" xfId="7568" xr:uid="{00000000-0005-0000-0000-0000ED160000}"/>
    <cellStyle name="Calculation 80" xfId="7569" xr:uid="{00000000-0005-0000-0000-0000EE160000}"/>
    <cellStyle name="Calculation 81" xfId="7570" xr:uid="{00000000-0005-0000-0000-0000EF160000}"/>
    <cellStyle name="Calculation 82" xfId="7571" xr:uid="{00000000-0005-0000-0000-0000F0160000}"/>
    <cellStyle name="Calculation 83" xfId="7572" xr:uid="{00000000-0005-0000-0000-0000F1160000}"/>
    <cellStyle name="Calculation 84" xfId="7573" xr:uid="{00000000-0005-0000-0000-0000F2160000}"/>
    <cellStyle name="Calculation 85" xfId="7574" xr:uid="{00000000-0005-0000-0000-0000F3160000}"/>
    <cellStyle name="Calculation 86" xfId="7575" xr:uid="{00000000-0005-0000-0000-0000F4160000}"/>
    <cellStyle name="Calculation 87" xfId="7576" xr:uid="{00000000-0005-0000-0000-0000F5160000}"/>
    <cellStyle name="Calculation 88" xfId="7577" xr:uid="{00000000-0005-0000-0000-0000F6160000}"/>
    <cellStyle name="Calculation 89" xfId="7578" xr:uid="{00000000-0005-0000-0000-0000F7160000}"/>
    <cellStyle name="Calculation 9" xfId="7579" xr:uid="{00000000-0005-0000-0000-0000F8160000}"/>
    <cellStyle name="Calculation 90" xfId="7580" xr:uid="{00000000-0005-0000-0000-0000F9160000}"/>
    <cellStyle name="Calculation 91" xfId="7581" xr:uid="{00000000-0005-0000-0000-0000FA160000}"/>
    <cellStyle name="Calculation 92" xfId="7582" xr:uid="{00000000-0005-0000-0000-0000FB160000}"/>
    <cellStyle name="Calculation 93" xfId="7583" xr:uid="{00000000-0005-0000-0000-0000FC160000}"/>
    <cellStyle name="Calculation 94" xfId="7584" xr:uid="{00000000-0005-0000-0000-0000FD160000}"/>
    <cellStyle name="Calculation 95" xfId="7585" xr:uid="{00000000-0005-0000-0000-0000FE160000}"/>
    <cellStyle name="Calculation 96" xfId="7586" xr:uid="{00000000-0005-0000-0000-0000FF160000}"/>
    <cellStyle name="Calculation 97" xfId="7587" xr:uid="{00000000-0005-0000-0000-000000170000}"/>
    <cellStyle name="Calculation 98" xfId="7588" xr:uid="{00000000-0005-0000-0000-000001170000}"/>
    <cellStyle name="Calculation 99" xfId="7589" xr:uid="{00000000-0005-0000-0000-000002170000}"/>
    <cellStyle name="cárky [0]_laroux" xfId="7590" xr:uid="{00000000-0005-0000-0000-000003170000}"/>
    <cellStyle name="cárky_laroux" xfId="7591" xr:uid="{00000000-0005-0000-0000-000004170000}"/>
    <cellStyle name="Cat title white end" xfId="7592" xr:uid="{00000000-0005-0000-0000-000005170000}"/>
    <cellStyle name="category" xfId="7593" xr:uid="{00000000-0005-0000-0000-000006170000}"/>
    <cellStyle name="CategoryHeading" xfId="7" xr:uid="{00000000-0005-0000-0000-000007170000}"/>
    <cellStyle name="CBRatio" xfId="7594" xr:uid="{00000000-0005-0000-0000-000008170000}"/>
    <cellStyle name="Cena" xfId="7595" xr:uid="{00000000-0005-0000-0000-000009170000}"/>
    <cellStyle name="Center" xfId="7596" xr:uid="{00000000-0005-0000-0000-00000A170000}"/>
    <cellStyle name="Center Line" xfId="7597" xr:uid="{00000000-0005-0000-0000-00000B170000}"/>
    <cellStyle name="Centered Heading" xfId="7598" xr:uid="{00000000-0005-0000-0000-00000C170000}"/>
    <cellStyle name="Check Cell 10" xfId="7599" xr:uid="{00000000-0005-0000-0000-00000D170000}"/>
    <cellStyle name="Check Cell 100" xfId="7600" xr:uid="{00000000-0005-0000-0000-00000E170000}"/>
    <cellStyle name="Check Cell 101" xfId="7601" xr:uid="{00000000-0005-0000-0000-00000F170000}"/>
    <cellStyle name="Check Cell 102" xfId="7602" xr:uid="{00000000-0005-0000-0000-000010170000}"/>
    <cellStyle name="Check Cell 103" xfId="7603" xr:uid="{00000000-0005-0000-0000-000011170000}"/>
    <cellStyle name="Check Cell 104" xfId="7604" xr:uid="{00000000-0005-0000-0000-000012170000}"/>
    <cellStyle name="Check Cell 105" xfId="7605" xr:uid="{00000000-0005-0000-0000-000013170000}"/>
    <cellStyle name="Check Cell 106" xfId="7606" xr:uid="{00000000-0005-0000-0000-000014170000}"/>
    <cellStyle name="Check Cell 107" xfId="7607" xr:uid="{00000000-0005-0000-0000-000015170000}"/>
    <cellStyle name="Check Cell 108" xfId="7608" xr:uid="{00000000-0005-0000-0000-000016170000}"/>
    <cellStyle name="Check Cell 109" xfId="7609" xr:uid="{00000000-0005-0000-0000-000017170000}"/>
    <cellStyle name="Check Cell 11" xfId="7610" xr:uid="{00000000-0005-0000-0000-000018170000}"/>
    <cellStyle name="Check Cell 110" xfId="7611" xr:uid="{00000000-0005-0000-0000-000019170000}"/>
    <cellStyle name="Check Cell 111" xfId="7612" xr:uid="{00000000-0005-0000-0000-00001A170000}"/>
    <cellStyle name="Check Cell 112" xfId="7613" xr:uid="{00000000-0005-0000-0000-00001B170000}"/>
    <cellStyle name="Check Cell 113" xfId="7614" xr:uid="{00000000-0005-0000-0000-00001C170000}"/>
    <cellStyle name="Check Cell 114" xfId="7615" xr:uid="{00000000-0005-0000-0000-00001D170000}"/>
    <cellStyle name="Check Cell 115" xfId="7616" xr:uid="{00000000-0005-0000-0000-00001E170000}"/>
    <cellStyle name="Check Cell 116" xfId="7617" xr:uid="{00000000-0005-0000-0000-00001F170000}"/>
    <cellStyle name="Check Cell 117" xfId="7618" xr:uid="{00000000-0005-0000-0000-000020170000}"/>
    <cellStyle name="Check Cell 118" xfId="7619" xr:uid="{00000000-0005-0000-0000-000021170000}"/>
    <cellStyle name="Check Cell 119" xfId="7620" xr:uid="{00000000-0005-0000-0000-000022170000}"/>
    <cellStyle name="Check Cell 12" xfId="7621" xr:uid="{00000000-0005-0000-0000-000023170000}"/>
    <cellStyle name="Check Cell 120" xfId="7622" xr:uid="{00000000-0005-0000-0000-000024170000}"/>
    <cellStyle name="Check Cell 121" xfId="7623" xr:uid="{00000000-0005-0000-0000-000025170000}"/>
    <cellStyle name="Check Cell 122" xfId="7624" xr:uid="{00000000-0005-0000-0000-000026170000}"/>
    <cellStyle name="Check Cell 123" xfId="7625" xr:uid="{00000000-0005-0000-0000-000027170000}"/>
    <cellStyle name="Check Cell 124" xfId="7626" xr:uid="{00000000-0005-0000-0000-000028170000}"/>
    <cellStyle name="Check Cell 125" xfId="7627" xr:uid="{00000000-0005-0000-0000-000029170000}"/>
    <cellStyle name="Check Cell 126" xfId="7628" xr:uid="{00000000-0005-0000-0000-00002A170000}"/>
    <cellStyle name="Check Cell 127" xfId="7629" xr:uid="{00000000-0005-0000-0000-00002B170000}"/>
    <cellStyle name="Check Cell 128" xfId="7630" xr:uid="{00000000-0005-0000-0000-00002C170000}"/>
    <cellStyle name="Check Cell 129" xfId="7631" xr:uid="{00000000-0005-0000-0000-00002D170000}"/>
    <cellStyle name="Check Cell 13" xfId="7632" xr:uid="{00000000-0005-0000-0000-00002E170000}"/>
    <cellStyle name="Check Cell 130" xfId="7633" xr:uid="{00000000-0005-0000-0000-00002F170000}"/>
    <cellStyle name="Check Cell 131" xfId="7634" xr:uid="{00000000-0005-0000-0000-000030170000}"/>
    <cellStyle name="Check Cell 132" xfId="7635" xr:uid="{00000000-0005-0000-0000-000031170000}"/>
    <cellStyle name="Check Cell 133" xfId="7636" xr:uid="{00000000-0005-0000-0000-000032170000}"/>
    <cellStyle name="Check Cell 134" xfId="7637" xr:uid="{00000000-0005-0000-0000-000033170000}"/>
    <cellStyle name="Check Cell 135" xfId="7638" xr:uid="{00000000-0005-0000-0000-000034170000}"/>
    <cellStyle name="Check Cell 136" xfId="7639" xr:uid="{00000000-0005-0000-0000-000035170000}"/>
    <cellStyle name="Check Cell 137" xfId="7640" xr:uid="{00000000-0005-0000-0000-000036170000}"/>
    <cellStyle name="Check Cell 138" xfId="7641" xr:uid="{00000000-0005-0000-0000-000037170000}"/>
    <cellStyle name="Check Cell 139" xfId="7642" xr:uid="{00000000-0005-0000-0000-000038170000}"/>
    <cellStyle name="Check Cell 14" xfId="7643" xr:uid="{00000000-0005-0000-0000-000039170000}"/>
    <cellStyle name="Check Cell 140" xfId="7644" xr:uid="{00000000-0005-0000-0000-00003A170000}"/>
    <cellStyle name="Check Cell 141" xfId="7645" xr:uid="{00000000-0005-0000-0000-00003B170000}"/>
    <cellStyle name="Check Cell 142" xfId="7646" xr:uid="{00000000-0005-0000-0000-00003C170000}"/>
    <cellStyle name="Check Cell 143" xfId="7647" xr:uid="{00000000-0005-0000-0000-00003D170000}"/>
    <cellStyle name="Check Cell 144" xfId="7648" xr:uid="{00000000-0005-0000-0000-00003E170000}"/>
    <cellStyle name="Check Cell 145" xfId="7649" xr:uid="{00000000-0005-0000-0000-00003F170000}"/>
    <cellStyle name="Check Cell 146" xfId="7650" xr:uid="{00000000-0005-0000-0000-000040170000}"/>
    <cellStyle name="Check Cell 147" xfId="20382" xr:uid="{00000000-0005-0000-0000-000041170000}"/>
    <cellStyle name="Check Cell 15" xfId="7651" xr:uid="{00000000-0005-0000-0000-000042170000}"/>
    <cellStyle name="Check Cell 16" xfId="7652" xr:uid="{00000000-0005-0000-0000-000043170000}"/>
    <cellStyle name="Check Cell 17" xfId="7653" xr:uid="{00000000-0005-0000-0000-000044170000}"/>
    <cellStyle name="Check Cell 18" xfId="7654" xr:uid="{00000000-0005-0000-0000-000045170000}"/>
    <cellStyle name="Check Cell 19" xfId="7655" xr:uid="{00000000-0005-0000-0000-000046170000}"/>
    <cellStyle name="Check Cell 2" xfId="1697" xr:uid="{00000000-0005-0000-0000-000047170000}"/>
    <cellStyle name="Check Cell 2 2" xfId="7657" xr:uid="{00000000-0005-0000-0000-000048170000}"/>
    <cellStyle name="Check Cell 2 3" xfId="7658" xr:uid="{00000000-0005-0000-0000-000049170000}"/>
    <cellStyle name="Check Cell 2 4" xfId="7659" xr:uid="{00000000-0005-0000-0000-00004A170000}"/>
    <cellStyle name="Check Cell 2 5" xfId="7660" xr:uid="{00000000-0005-0000-0000-00004B170000}"/>
    <cellStyle name="Check Cell 2 6" xfId="7656" xr:uid="{00000000-0005-0000-0000-00004C170000}"/>
    <cellStyle name="Check Cell 2_AJE Induk" xfId="7661" xr:uid="{00000000-0005-0000-0000-00004D170000}"/>
    <cellStyle name="Check Cell 20" xfId="7662" xr:uid="{00000000-0005-0000-0000-00004E170000}"/>
    <cellStyle name="Check Cell 21" xfId="7663" xr:uid="{00000000-0005-0000-0000-00004F170000}"/>
    <cellStyle name="Check Cell 22" xfId="7664" xr:uid="{00000000-0005-0000-0000-000050170000}"/>
    <cellStyle name="Check Cell 23" xfId="7665" xr:uid="{00000000-0005-0000-0000-000051170000}"/>
    <cellStyle name="Check Cell 24" xfId="7666" xr:uid="{00000000-0005-0000-0000-000052170000}"/>
    <cellStyle name="Check Cell 25" xfId="7667" xr:uid="{00000000-0005-0000-0000-000053170000}"/>
    <cellStyle name="Check Cell 26" xfId="7668" xr:uid="{00000000-0005-0000-0000-000054170000}"/>
    <cellStyle name="Check Cell 27" xfId="7669" xr:uid="{00000000-0005-0000-0000-000055170000}"/>
    <cellStyle name="Check Cell 28" xfId="7670" xr:uid="{00000000-0005-0000-0000-000056170000}"/>
    <cellStyle name="Check Cell 29" xfId="7671" xr:uid="{00000000-0005-0000-0000-000057170000}"/>
    <cellStyle name="Check Cell 3" xfId="1698" xr:uid="{00000000-0005-0000-0000-000058170000}"/>
    <cellStyle name="Check Cell 3 2" xfId="20383" xr:uid="{00000000-0005-0000-0000-000059170000}"/>
    <cellStyle name="Check Cell 3 3" xfId="7672" xr:uid="{00000000-0005-0000-0000-00005A170000}"/>
    <cellStyle name="Check Cell 30" xfId="7673" xr:uid="{00000000-0005-0000-0000-00005B170000}"/>
    <cellStyle name="Check Cell 31" xfId="7674" xr:uid="{00000000-0005-0000-0000-00005C170000}"/>
    <cellStyle name="Check Cell 32" xfId="7675" xr:uid="{00000000-0005-0000-0000-00005D170000}"/>
    <cellStyle name="Check Cell 33" xfId="7676" xr:uid="{00000000-0005-0000-0000-00005E170000}"/>
    <cellStyle name="Check Cell 34" xfId="7677" xr:uid="{00000000-0005-0000-0000-00005F170000}"/>
    <cellStyle name="Check Cell 35" xfId="7678" xr:uid="{00000000-0005-0000-0000-000060170000}"/>
    <cellStyle name="Check Cell 36" xfId="7679" xr:uid="{00000000-0005-0000-0000-000061170000}"/>
    <cellStyle name="Check Cell 37" xfId="7680" xr:uid="{00000000-0005-0000-0000-000062170000}"/>
    <cellStyle name="Check Cell 38" xfId="7681" xr:uid="{00000000-0005-0000-0000-000063170000}"/>
    <cellStyle name="Check Cell 39" xfId="7682" xr:uid="{00000000-0005-0000-0000-000064170000}"/>
    <cellStyle name="Check Cell 4" xfId="1699" xr:uid="{00000000-0005-0000-0000-000065170000}"/>
    <cellStyle name="Check Cell 4 2" xfId="20384" xr:uid="{00000000-0005-0000-0000-000066170000}"/>
    <cellStyle name="Check Cell 4 3" xfId="7683" xr:uid="{00000000-0005-0000-0000-000067170000}"/>
    <cellStyle name="Check Cell 40" xfId="7684" xr:uid="{00000000-0005-0000-0000-000068170000}"/>
    <cellStyle name="Check Cell 41" xfId="7685" xr:uid="{00000000-0005-0000-0000-000069170000}"/>
    <cellStyle name="Check Cell 42" xfId="7686" xr:uid="{00000000-0005-0000-0000-00006A170000}"/>
    <cellStyle name="Check Cell 43" xfId="7687" xr:uid="{00000000-0005-0000-0000-00006B170000}"/>
    <cellStyle name="Check Cell 44" xfId="7688" xr:uid="{00000000-0005-0000-0000-00006C170000}"/>
    <cellStyle name="Check Cell 45" xfId="7689" xr:uid="{00000000-0005-0000-0000-00006D170000}"/>
    <cellStyle name="Check Cell 46" xfId="7690" xr:uid="{00000000-0005-0000-0000-00006E170000}"/>
    <cellStyle name="Check Cell 47" xfId="7691" xr:uid="{00000000-0005-0000-0000-00006F170000}"/>
    <cellStyle name="Check Cell 48" xfId="7692" xr:uid="{00000000-0005-0000-0000-000070170000}"/>
    <cellStyle name="Check Cell 49" xfId="7693" xr:uid="{00000000-0005-0000-0000-000071170000}"/>
    <cellStyle name="Check Cell 5" xfId="7694" xr:uid="{00000000-0005-0000-0000-000072170000}"/>
    <cellStyle name="Check Cell 5 2" xfId="20385" xr:uid="{00000000-0005-0000-0000-000073170000}"/>
    <cellStyle name="Check Cell 50" xfId="7695" xr:uid="{00000000-0005-0000-0000-000074170000}"/>
    <cellStyle name="Check Cell 51" xfId="7696" xr:uid="{00000000-0005-0000-0000-000075170000}"/>
    <cellStyle name="Check Cell 52" xfId="7697" xr:uid="{00000000-0005-0000-0000-000076170000}"/>
    <cellStyle name="Check Cell 53" xfId="7698" xr:uid="{00000000-0005-0000-0000-000077170000}"/>
    <cellStyle name="Check Cell 54" xfId="7699" xr:uid="{00000000-0005-0000-0000-000078170000}"/>
    <cellStyle name="Check Cell 55" xfId="7700" xr:uid="{00000000-0005-0000-0000-000079170000}"/>
    <cellStyle name="Check Cell 56" xfId="7701" xr:uid="{00000000-0005-0000-0000-00007A170000}"/>
    <cellStyle name="Check Cell 57" xfId="7702" xr:uid="{00000000-0005-0000-0000-00007B170000}"/>
    <cellStyle name="Check Cell 58" xfId="7703" xr:uid="{00000000-0005-0000-0000-00007C170000}"/>
    <cellStyle name="Check Cell 59" xfId="7704" xr:uid="{00000000-0005-0000-0000-00007D170000}"/>
    <cellStyle name="Check Cell 6" xfId="7705" xr:uid="{00000000-0005-0000-0000-00007E170000}"/>
    <cellStyle name="Check Cell 60" xfId="7706" xr:uid="{00000000-0005-0000-0000-00007F170000}"/>
    <cellStyle name="Check Cell 61" xfId="7707" xr:uid="{00000000-0005-0000-0000-000080170000}"/>
    <cellStyle name="Check Cell 62" xfId="7708" xr:uid="{00000000-0005-0000-0000-000081170000}"/>
    <cellStyle name="Check Cell 63" xfId="7709" xr:uid="{00000000-0005-0000-0000-000082170000}"/>
    <cellStyle name="Check Cell 64" xfId="7710" xr:uid="{00000000-0005-0000-0000-000083170000}"/>
    <cellStyle name="Check Cell 65" xfId="7711" xr:uid="{00000000-0005-0000-0000-000084170000}"/>
    <cellStyle name="Check Cell 66" xfId="7712" xr:uid="{00000000-0005-0000-0000-000085170000}"/>
    <cellStyle name="Check Cell 67" xfId="7713" xr:uid="{00000000-0005-0000-0000-000086170000}"/>
    <cellStyle name="Check Cell 68" xfId="7714" xr:uid="{00000000-0005-0000-0000-000087170000}"/>
    <cellStyle name="Check Cell 69" xfId="7715" xr:uid="{00000000-0005-0000-0000-000088170000}"/>
    <cellStyle name="Check Cell 7" xfId="7716" xr:uid="{00000000-0005-0000-0000-000089170000}"/>
    <cellStyle name="Check Cell 70" xfId="7717" xr:uid="{00000000-0005-0000-0000-00008A170000}"/>
    <cellStyle name="Check Cell 71" xfId="7718" xr:uid="{00000000-0005-0000-0000-00008B170000}"/>
    <cellStyle name="Check Cell 72" xfId="7719" xr:uid="{00000000-0005-0000-0000-00008C170000}"/>
    <cellStyle name="Check Cell 73" xfId="7720" xr:uid="{00000000-0005-0000-0000-00008D170000}"/>
    <cellStyle name="Check Cell 74" xfId="7721" xr:uid="{00000000-0005-0000-0000-00008E170000}"/>
    <cellStyle name="Check Cell 75" xfId="7722" xr:uid="{00000000-0005-0000-0000-00008F170000}"/>
    <cellStyle name="Check Cell 76" xfId="7723" xr:uid="{00000000-0005-0000-0000-000090170000}"/>
    <cellStyle name="Check Cell 77" xfId="7724" xr:uid="{00000000-0005-0000-0000-000091170000}"/>
    <cellStyle name="Check Cell 78" xfId="7725" xr:uid="{00000000-0005-0000-0000-000092170000}"/>
    <cellStyle name="Check Cell 79" xfId="7726" xr:uid="{00000000-0005-0000-0000-000093170000}"/>
    <cellStyle name="Check Cell 8" xfId="7727" xr:uid="{00000000-0005-0000-0000-000094170000}"/>
    <cellStyle name="Check Cell 80" xfId="7728" xr:uid="{00000000-0005-0000-0000-000095170000}"/>
    <cellStyle name="Check Cell 81" xfId="7729" xr:uid="{00000000-0005-0000-0000-000096170000}"/>
    <cellStyle name="Check Cell 82" xfId="7730" xr:uid="{00000000-0005-0000-0000-000097170000}"/>
    <cellStyle name="Check Cell 83" xfId="7731" xr:uid="{00000000-0005-0000-0000-000098170000}"/>
    <cellStyle name="Check Cell 84" xfId="7732" xr:uid="{00000000-0005-0000-0000-000099170000}"/>
    <cellStyle name="Check Cell 85" xfId="7733" xr:uid="{00000000-0005-0000-0000-00009A170000}"/>
    <cellStyle name="Check Cell 86" xfId="7734" xr:uid="{00000000-0005-0000-0000-00009B170000}"/>
    <cellStyle name="Check Cell 87" xfId="7735" xr:uid="{00000000-0005-0000-0000-00009C170000}"/>
    <cellStyle name="Check Cell 88" xfId="7736" xr:uid="{00000000-0005-0000-0000-00009D170000}"/>
    <cellStyle name="Check Cell 89" xfId="7737" xr:uid="{00000000-0005-0000-0000-00009E170000}"/>
    <cellStyle name="Check Cell 9" xfId="7738" xr:uid="{00000000-0005-0000-0000-00009F170000}"/>
    <cellStyle name="Check Cell 90" xfId="7739" xr:uid="{00000000-0005-0000-0000-0000A0170000}"/>
    <cellStyle name="Check Cell 91" xfId="7740" xr:uid="{00000000-0005-0000-0000-0000A1170000}"/>
    <cellStyle name="Check Cell 92" xfId="7741" xr:uid="{00000000-0005-0000-0000-0000A2170000}"/>
    <cellStyle name="Check Cell 93" xfId="7742" xr:uid="{00000000-0005-0000-0000-0000A3170000}"/>
    <cellStyle name="Check Cell 94" xfId="7743" xr:uid="{00000000-0005-0000-0000-0000A4170000}"/>
    <cellStyle name="Check Cell 95" xfId="7744" xr:uid="{00000000-0005-0000-0000-0000A5170000}"/>
    <cellStyle name="Check Cell 96" xfId="7745" xr:uid="{00000000-0005-0000-0000-0000A6170000}"/>
    <cellStyle name="Check Cell 97" xfId="7746" xr:uid="{00000000-0005-0000-0000-0000A7170000}"/>
    <cellStyle name="Check Cell 98" xfId="7747" xr:uid="{00000000-0005-0000-0000-0000A8170000}"/>
    <cellStyle name="Check Cell 99" xfId="7748" xr:uid="{00000000-0005-0000-0000-0000A9170000}"/>
    <cellStyle name="Co. Names" xfId="7749" xr:uid="{00000000-0005-0000-0000-0000AA170000}"/>
    <cellStyle name="Code" xfId="7750" xr:uid="{00000000-0005-0000-0000-0000AB170000}"/>
    <cellStyle name="Code Section" xfId="7751" xr:uid="{00000000-0005-0000-0000-0000AC170000}"/>
    <cellStyle name="COL" xfId="7752" xr:uid="{00000000-0005-0000-0000-0000AD170000}"/>
    <cellStyle name="COL HEADINGS" xfId="7753" xr:uid="{00000000-0005-0000-0000-0000AE170000}"/>
    <cellStyle name="Col title" xfId="7754" xr:uid="{00000000-0005-0000-0000-0000AF170000}"/>
    <cellStyle name="Col title dates (m-y)" xfId="7755" xr:uid="{00000000-0005-0000-0000-0000B0170000}"/>
    <cellStyle name="Col title multplie" xfId="7756" xr:uid="{00000000-0005-0000-0000-0000B1170000}"/>
    <cellStyle name="Col title percent" xfId="7757" xr:uid="{00000000-0005-0000-0000-0000B2170000}"/>
    <cellStyle name="Col title year(eg 2004)" xfId="7758" xr:uid="{00000000-0005-0000-0000-0000B3170000}"/>
    <cellStyle name="Col title_tagihan bruto" xfId="7759" xr:uid="{00000000-0005-0000-0000-0000B4170000}"/>
    <cellStyle name="COL_AJE Induk" xfId="7760" xr:uid="{00000000-0005-0000-0000-0000B5170000}"/>
    <cellStyle name="Colhead_left" xfId="7761" xr:uid="{00000000-0005-0000-0000-0000B6170000}"/>
    <cellStyle name="Column Heading" xfId="7762" xr:uid="{00000000-0005-0000-0000-0000B7170000}"/>
    <cellStyle name="Column Headings" xfId="7763" xr:uid="{00000000-0005-0000-0000-0000B8170000}"/>
    <cellStyle name="Column_Title" xfId="7764" xr:uid="{00000000-0005-0000-0000-0000B9170000}"/>
    <cellStyle name="Comma" xfId="21195" builtinId="3"/>
    <cellStyle name="Comma  - Style1" xfId="490" xr:uid="{00000000-0005-0000-0000-0000BA170000}"/>
    <cellStyle name="Comma  - Style1 2" xfId="1275" xr:uid="{00000000-0005-0000-0000-0000BB170000}"/>
    <cellStyle name="Comma  - Style2" xfId="491" xr:uid="{00000000-0005-0000-0000-0000BC170000}"/>
    <cellStyle name="Comma  - Style2 2" xfId="1276" xr:uid="{00000000-0005-0000-0000-0000BD170000}"/>
    <cellStyle name="Comma  - Style3" xfId="492" xr:uid="{00000000-0005-0000-0000-0000BE170000}"/>
    <cellStyle name="Comma  - Style3 2" xfId="1277" xr:uid="{00000000-0005-0000-0000-0000BF170000}"/>
    <cellStyle name="Comma  - Style4" xfId="493" xr:uid="{00000000-0005-0000-0000-0000C0170000}"/>
    <cellStyle name="Comma  - Style4 2" xfId="1278" xr:uid="{00000000-0005-0000-0000-0000C1170000}"/>
    <cellStyle name="Comma  - Style5" xfId="494" xr:uid="{00000000-0005-0000-0000-0000C2170000}"/>
    <cellStyle name="Comma  - Style5 2" xfId="1279" xr:uid="{00000000-0005-0000-0000-0000C3170000}"/>
    <cellStyle name="Comma  - Style6" xfId="495" xr:uid="{00000000-0005-0000-0000-0000C4170000}"/>
    <cellStyle name="Comma  - Style6 2" xfId="1280" xr:uid="{00000000-0005-0000-0000-0000C5170000}"/>
    <cellStyle name="Comma  - Style7" xfId="496" xr:uid="{00000000-0005-0000-0000-0000C6170000}"/>
    <cellStyle name="Comma  - Style7 2" xfId="1281" xr:uid="{00000000-0005-0000-0000-0000C7170000}"/>
    <cellStyle name="Comma  - Style8" xfId="1282" xr:uid="{00000000-0005-0000-0000-0000C8170000}"/>
    <cellStyle name="Comma - 1 Decimal" xfId="7765" xr:uid="{00000000-0005-0000-0000-0000C9170000}"/>
    <cellStyle name="Comma - 2 Decimals" xfId="7766" xr:uid="{00000000-0005-0000-0000-0000CA170000}"/>
    <cellStyle name="Comma - Style1" xfId="1700" xr:uid="{00000000-0005-0000-0000-0000CB170000}"/>
    <cellStyle name="Comma - Style1 2" xfId="7768" xr:uid="{00000000-0005-0000-0000-0000CC170000}"/>
    <cellStyle name="Comma - Style1 3" xfId="7769" xr:uid="{00000000-0005-0000-0000-0000CD170000}"/>
    <cellStyle name="Comma - Style1 4" xfId="20389" xr:uid="{00000000-0005-0000-0000-0000CE170000}"/>
    <cellStyle name="Comma - Style1 5" xfId="7767" xr:uid="{00000000-0005-0000-0000-0000CF170000}"/>
    <cellStyle name="Comma - Style1_AJE Induk" xfId="7770" xr:uid="{00000000-0005-0000-0000-0000D0170000}"/>
    <cellStyle name="Comma - Style2" xfId="1701" xr:uid="{00000000-0005-0000-0000-0000D1170000}"/>
    <cellStyle name="Comma - Style2 2" xfId="7772" xr:uid="{00000000-0005-0000-0000-0000D2170000}"/>
    <cellStyle name="Comma - Style2 3" xfId="7773" xr:uid="{00000000-0005-0000-0000-0000D3170000}"/>
    <cellStyle name="Comma - Style2 4" xfId="20390" xr:uid="{00000000-0005-0000-0000-0000D4170000}"/>
    <cellStyle name="Comma - Style2 5" xfId="7771" xr:uid="{00000000-0005-0000-0000-0000D5170000}"/>
    <cellStyle name="Comma - Style2_AJE Induk" xfId="7774" xr:uid="{00000000-0005-0000-0000-0000D6170000}"/>
    <cellStyle name="Comma - Style3" xfId="1702" xr:uid="{00000000-0005-0000-0000-0000D7170000}"/>
    <cellStyle name="Comma - Style3 2" xfId="7776" xr:uid="{00000000-0005-0000-0000-0000D8170000}"/>
    <cellStyle name="Comma - Style3 3" xfId="7777" xr:uid="{00000000-0005-0000-0000-0000D9170000}"/>
    <cellStyle name="Comma - Style3 4" xfId="20391" xr:uid="{00000000-0005-0000-0000-0000DA170000}"/>
    <cellStyle name="Comma - Style3 5" xfId="7775" xr:uid="{00000000-0005-0000-0000-0000DB170000}"/>
    <cellStyle name="Comma - Style3_AJE Induk" xfId="7778" xr:uid="{00000000-0005-0000-0000-0000DC170000}"/>
    <cellStyle name="Comma - Style4" xfId="1703" xr:uid="{00000000-0005-0000-0000-0000DD170000}"/>
    <cellStyle name="Comma - Style4 2" xfId="7780" xr:uid="{00000000-0005-0000-0000-0000DE170000}"/>
    <cellStyle name="Comma - Style4 3" xfId="7781" xr:uid="{00000000-0005-0000-0000-0000DF170000}"/>
    <cellStyle name="Comma - Style4 4" xfId="20392" xr:uid="{00000000-0005-0000-0000-0000E0170000}"/>
    <cellStyle name="Comma - Style4 5" xfId="7779" xr:uid="{00000000-0005-0000-0000-0000E1170000}"/>
    <cellStyle name="Comma - Style4_AJE Induk" xfId="7782" xr:uid="{00000000-0005-0000-0000-0000E2170000}"/>
    <cellStyle name="Comma - Style5" xfId="1704" xr:uid="{00000000-0005-0000-0000-0000E3170000}"/>
    <cellStyle name="Comma - Style5 2" xfId="7784" xr:uid="{00000000-0005-0000-0000-0000E4170000}"/>
    <cellStyle name="Comma - Style5 3" xfId="7785" xr:uid="{00000000-0005-0000-0000-0000E5170000}"/>
    <cellStyle name="Comma - Style5 4" xfId="20393" xr:uid="{00000000-0005-0000-0000-0000E6170000}"/>
    <cellStyle name="Comma - Style5 5" xfId="7783" xr:uid="{00000000-0005-0000-0000-0000E7170000}"/>
    <cellStyle name="Comma - Style5_AJE Induk" xfId="7786" xr:uid="{00000000-0005-0000-0000-0000E8170000}"/>
    <cellStyle name="Comma - Style6" xfId="1705" xr:uid="{00000000-0005-0000-0000-0000E9170000}"/>
    <cellStyle name="Comma - Style6 2" xfId="7788" xr:uid="{00000000-0005-0000-0000-0000EA170000}"/>
    <cellStyle name="Comma - Style6 3" xfId="7789" xr:uid="{00000000-0005-0000-0000-0000EB170000}"/>
    <cellStyle name="Comma - Style6 4" xfId="20394" xr:uid="{00000000-0005-0000-0000-0000EC170000}"/>
    <cellStyle name="Comma - Style6 5" xfId="7787" xr:uid="{00000000-0005-0000-0000-0000ED170000}"/>
    <cellStyle name="Comma - Style6_AJE Induk" xfId="7790" xr:uid="{00000000-0005-0000-0000-0000EE170000}"/>
    <cellStyle name="Comma - Style7" xfId="1706" xr:uid="{00000000-0005-0000-0000-0000EF170000}"/>
    <cellStyle name="Comma - Style7 2" xfId="7792" xr:uid="{00000000-0005-0000-0000-0000F0170000}"/>
    <cellStyle name="Comma - Style7 3" xfId="7793" xr:uid="{00000000-0005-0000-0000-0000F1170000}"/>
    <cellStyle name="Comma - Style7 4" xfId="20395" xr:uid="{00000000-0005-0000-0000-0000F2170000}"/>
    <cellStyle name="Comma - Style7 5" xfId="7791" xr:uid="{00000000-0005-0000-0000-0000F3170000}"/>
    <cellStyle name="Comma - Style7_AJE Induk" xfId="7794" xr:uid="{00000000-0005-0000-0000-0000F4170000}"/>
    <cellStyle name="Comma - Style8" xfId="1707" xr:uid="{00000000-0005-0000-0000-0000F5170000}"/>
    <cellStyle name="Comma - Style8 2" xfId="7796" xr:uid="{00000000-0005-0000-0000-0000F6170000}"/>
    <cellStyle name="Comma - Style8 3" xfId="7797" xr:uid="{00000000-0005-0000-0000-0000F7170000}"/>
    <cellStyle name="Comma - Style8 4" xfId="20396" xr:uid="{00000000-0005-0000-0000-0000F8170000}"/>
    <cellStyle name="Comma - Style8 5" xfId="7795" xr:uid="{00000000-0005-0000-0000-0000F9170000}"/>
    <cellStyle name="Comma - Style8_AJE Induk" xfId="7798" xr:uid="{00000000-0005-0000-0000-0000FA170000}"/>
    <cellStyle name="Comma %" xfId="7799" xr:uid="{00000000-0005-0000-0000-0000FB170000}"/>
    <cellStyle name="Comma % 2" xfId="7800" xr:uid="{00000000-0005-0000-0000-0000FC170000}"/>
    <cellStyle name="Comma (&quot;-&quot;)" xfId="7801" xr:uid="{00000000-0005-0000-0000-0000FD170000}"/>
    <cellStyle name="Comma [#.##0]" xfId="7802" xr:uid="{00000000-0005-0000-0000-0000FE170000}"/>
    <cellStyle name="Comma [0.000]" xfId="7803" xr:uid="{00000000-0005-0000-0000-0000FF170000}"/>
    <cellStyle name="Comma [0]" xfId="1" builtinId="6"/>
    <cellStyle name="Comma [0] (&quot;-&quot;)" xfId="7804" xr:uid="{00000000-0005-0000-0000-000001180000}"/>
    <cellStyle name="Comma [0] 10" xfId="497" xr:uid="{00000000-0005-0000-0000-000002180000}"/>
    <cellStyle name="Comma [0] 10 10" xfId="7805" xr:uid="{00000000-0005-0000-0000-000003180000}"/>
    <cellStyle name="Comma [0] 10 11" xfId="7806" xr:uid="{00000000-0005-0000-0000-000004180000}"/>
    <cellStyle name="Comma [0] 10 12" xfId="7807" xr:uid="{00000000-0005-0000-0000-000005180000}"/>
    <cellStyle name="Comma [0] 10 13" xfId="7808" xr:uid="{00000000-0005-0000-0000-000006180000}"/>
    <cellStyle name="Comma [0] 10 14" xfId="7809" xr:uid="{00000000-0005-0000-0000-000007180000}"/>
    <cellStyle name="Comma [0] 10 15" xfId="7810" xr:uid="{00000000-0005-0000-0000-000008180000}"/>
    <cellStyle name="Comma [0] 10 16" xfId="20398" xr:uid="{00000000-0005-0000-0000-000009180000}"/>
    <cellStyle name="Comma [0] 10 2" xfId="1284" xr:uid="{00000000-0005-0000-0000-00000A180000}"/>
    <cellStyle name="Comma [0] 10 3" xfId="1283" xr:uid="{00000000-0005-0000-0000-00000B180000}"/>
    <cellStyle name="Comma [0] 10 3 2" xfId="7811" xr:uid="{00000000-0005-0000-0000-00000C180000}"/>
    <cellStyle name="Comma [0] 10 4" xfId="7812" xr:uid="{00000000-0005-0000-0000-00000D180000}"/>
    <cellStyle name="Comma [0] 10 5" xfId="7813" xr:uid="{00000000-0005-0000-0000-00000E180000}"/>
    <cellStyle name="Comma [0] 10 6" xfId="7814" xr:uid="{00000000-0005-0000-0000-00000F180000}"/>
    <cellStyle name="Comma [0] 10 7" xfId="7815" xr:uid="{00000000-0005-0000-0000-000010180000}"/>
    <cellStyle name="Comma [0] 10 8" xfId="7816" xr:uid="{00000000-0005-0000-0000-000011180000}"/>
    <cellStyle name="Comma [0] 10 9" xfId="7817" xr:uid="{00000000-0005-0000-0000-000012180000}"/>
    <cellStyle name="Comma [0] 100" xfId="17541" xr:uid="{00000000-0005-0000-0000-000013180000}"/>
    <cellStyle name="Comma [0] 100 2" xfId="17739" xr:uid="{00000000-0005-0000-0000-000014180000}"/>
    <cellStyle name="Comma [0] 100 2 2" xfId="18188" xr:uid="{00000000-0005-0000-0000-000015180000}"/>
    <cellStyle name="Comma [0] 100 2 2 2" xfId="18860" xr:uid="{00000000-0005-0000-0000-000016180000}"/>
    <cellStyle name="Comma [0] 100 2 2 2 2" xfId="20196" xr:uid="{00000000-0005-0000-0000-000017180000}"/>
    <cellStyle name="Comma [0] 100 2 2 3" xfId="19534" xr:uid="{00000000-0005-0000-0000-000018180000}"/>
    <cellStyle name="Comma [0] 100 2 3" xfId="18529" xr:uid="{00000000-0005-0000-0000-000019180000}"/>
    <cellStyle name="Comma [0] 100 2 3 2" xfId="19865" xr:uid="{00000000-0005-0000-0000-00001A180000}"/>
    <cellStyle name="Comma [0] 100 2 4" xfId="19203" xr:uid="{00000000-0005-0000-0000-00001B180000}"/>
    <cellStyle name="Comma [0] 100 3" xfId="18022" xr:uid="{00000000-0005-0000-0000-00001C180000}"/>
    <cellStyle name="Comma [0] 100 3 2" xfId="18694" xr:uid="{00000000-0005-0000-0000-00001D180000}"/>
    <cellStyle name="Comma [0] 100 3 2 2" xfId="20030" xr:uid="{00000000-0005-0000-0000-00001E180000}"/>
    <cellStyle name="Comma [0] 100 3 3" xfId="19368" xr:uid="{00000000-0005-0000-0000-00001F180000}"/>
    <cellStyle name="Comma [0] 100 4" xfId="18363" xr:uid="{00000000-0005-0000-0000-000020180000}"/>
    <cellStyle name="Comma [0] 100 4 2" xfId="19699" xr:uid="{00000000-0005-0000-0000-000021180000}"/>
    <cellStyle name="Comma [0] 100 5" xfId="19037" xr:uid="{00000000-0005-0000-0000-000022180000}"/>
    <cellStyle name="Comma [0] 101" xfId="17556" xr:uid="{00000000-0005-0000-0000-000023180000}"/>
    <cellStyle name="Comma [0] 101 2" xfId="17750" xr:uid="{00000000-0005-0000-0000-000024180000}"/>
    <cellStyle name="Comma [0] 101 2 2" xfId="18199" xr:uid="{00000000-0005-0000-0000-000025180000}"/>
    <cellStyle name="Comma [0] 101 2 2 2" xfId="18871" xr:uid="{00000000-0005-0000-0000-000026180000}"/>
    <cellStyle name="Comma [0] 101 2 2 2 2" xfId="20207" xr:uid="{00000000-0005-0000-0000-000027180000}"/>
    <cellStyle name="Comma [0] 101 2 2 3" xfId="19545" xr:uid="{00000000-0005-0000-0000-000028180000}"/>
    <cellStyle name="Comma [0] 101 2 3" xfId="18540" xr:uid="{00000000-0005-0000-0000-000029180000}"/>
    <cellStyle name="Comma [0] 101 2 3 2" xfId="19876" xr:uid="{00000000-0005-0000-0000-00002A180000}"/>
    <cellStyle name="Comma [0] 101 2 4" xfId="19214" xr:uid="{00000000-0005-0000-0000-00002B180000}"/>
    <cellStyle name="Comma [0] 101 3" xfId="18033" xr:uid="{00000000-0005-0000-0000-00002C180000}"/>
    <cellStyle name="Comma [0] 101 3 2" xfId="18705" xr:uid="{00000000-0005-0000-0000-00002D180000}"/>
    <cellStyle name="Comma [0] 101 3 2 2" xfId="20041" xr:uid="{00000000-0005-0000-0000-00002E180000}"/>
    <cellStyle name="Comma [0] 101 3 3" xfId="19379" xr:uid="{00000000-0005-0000-0000-00002F180000}"/>
    <cellStyle name="Comma [0] 101 4" xfId="18374" xr:uid="{00000000-0005-0000-0000-000030180000}"/>
    <cellStyle name="Comma [0] 101 4 2" xfId="19710" xr:uid="{00000000-0005-0000-0000-000031180000}"/>
    <cellStyle name="Comma [0] 101 5" xfId="19048" xr:uid="{00000000-0005-0000-0000-000032180000}"/>
    <cellStyle name="Comma [0] 102" xfId="17532" xr:uid="{00000000-0005-0000-0000-000033180000}"/>
    <cellStyle name="Comma [0] 102 2" xfId="17736" xr:uid="{00000000-0005-0000-0000-000034180000}"/>
    <cellStyle name="Comma [0] 102 2 2" xfId="18185" xr:uid="{00000000-0005-0000-0000-000035180000}"/>
    <cellStyle name="Comma [0] 102 2 2 2" xfId="18857" xr:uid="{00000000-0005-0000-0000-000036180000}"/>
    <cellStyle name="Comma [0] 102 2 2 2 2" xfId="20193" xr:uid="{00000000-0005-0000-0000-000037180000}"/>
    <cellStyle name="Comma [0] 102 2 2 3" xfId="19531" xr:uid="{00000000-0005-0000-0000-000038180000}"/>
    <cellStyle name="Comma [0] 102 2 3" xfId="18526" xr:uid="{00000000-0005-0000-0000-000039180000}"/>
    <cellStyle name="Comma [0] 102 2 3 2" xfId="19862" xr:uid="{00000000-0005-0000-0000-00003A180000}"/>
    <cellStyle name="Comma [0] 102 2 4" xfId="19200" xr:uid="{00000000-0005-0000-0000-00003B180000}"/>
    <cellStyle name="Comma [0] 102 3" xfId="18019" xr:uid="{00000000-0005-0000-0000-00003C180000}"/>
    <cellStyle name="Comma [0] 102 3 2" xfId="18691" xr:uid="{00000000-0005-0000-0000-00003D180000}"/>
    <cellStyle name="Comma [0] 102 3 2 2" xfId="20027" xr:uid="{00000000-0005-0000-0000-00003E180000}"/>
    <cellStyle name="Comma [0] 102 3 3" xfId="19365" xr:uid="{00000000-0005-0000-0000-00003F180000}"/>
    <cellStyle name="Comma [0] 102 4" xfId="18360" xr:uid="{00000000-0005-0000-0000-000040180000}"/>
    <cellStyle name="Comma [0] 102 4 2" xfId="19696" xr:uid="{00000000-0005-0000-0000-000041180000}"/>
    <cellStyle name="Comma [0] 102 5" xfId="19034" xr:uid="{00000000-0005-0000-0000-000042180000}"/>
    <cellStyle name="Comma [0] 103" xfId="17313" xr:uid="{00000000-0005-0000-0000-000043180000}"/>
    <cellStyle name="Comma [0] 103 2" xfId="17643" xr:uid="{00000000-0005-0000-0000-000044180000}"/>
    <cellStyle name="Comma [0] 103 2 2" xfId="18092" xr:uid="{00000000-0005-0000-0000-000045180000}"/>
    <cellStyle name="Comma [0] 103 2 2 2" xfId="18764" xr:uid="{00000000-0005-0000-0000-000046180000}"/>
    <cellStyle name="Comma [0] 103 2 2 2 2" xfId="20100" xr:uid="{00000000-0005-0000-0000-000047180000}"/>
    <cellStyle name="Comma [0] 103 2 2 3" xfId="19438" xr:uid="{00000000-0005-0000-0000-000048180000}"/>
    <cellStyle name="Comma [0] 103 2 3" xfId="18433" xr:uid="{00000000-0005-0000-0000-000049180000}"/>
    <cellStyle name="Comma [0] 103 2 3 2" xfId="19769" xr:uid="{00000000-0005-0000-0000-00004A180000}"/>
    <cellStyle name="Comma [0] 103 2 4" xfId="19107" xr:uid="{00000000-0005-0000-0000-00004B180000}"/>
    <cellStyle name="Comma [0] 103 3" xfId="17926" xr:uid="{00000000-0005-0000-0000-00004C180000}"/>
    <cellStyle name="Comma [0] 103 3 2" xfId="18598" xr:uid="{00000000-0005-0000-0000-00004D180000}"/>
    <cellStyle name="Comma [0] 103 3 2 2" xfId="19934" xr:uid="{00000000-0005-0000-0000-00004E180000}"/>
    <cellStyle name="Comma [0] 103 3 3" xfId="19272" xr:uid="{00000000-0005-0000-0000-00004F180000}"/>
    <cellStyle name="Comma [0] 103 4" xfId="18267" xr:uid="{00000000-0005-0000-0000-000050180000}"/>
    <cellStyle name="Comma [0] 103 4 2" xfId="19603" xr:uid="{00000000-0005-0000-0000-000051180000}"/>
    <cellStyle name="Comma [0] 103 5" xfId="18941" xr:uid="{00000000-0005-0000-0000-000052180000}"/>
    <cellStyle name="Comma [0] 104" xfId="17524" xr:uid="{00000000-0005-0000-0000-000053180000}"/>
    <cellStyle name="Comma [0] 104 2" xfId="17733" xr:uid="{00000000-0005-0000-0000-000054180000}"/>
    <cellStyle name="Comma [0] 104 2 2" xfId="18182" xr:uid="{00000000-0005-0000-0000-000055180000}"/>
    <cellStyle name="Comma [0] 104 2 2 2" xfId="18854" xr:uid="{00000000-0005-0000-0000-000056180000}"/>
    <cellStyle name="Comma [0] 104 2 2 2 2" xfId="20190" xr:uid="{00000000-0005-0000-0000-000057180000}"/>
    <cellStyle name="Comma [0] 104 2 2 3" xfId="19528" xr:uid="{00000000-0005-0000-0000-000058180000}"/>
    <cellStyle name="Comma [0] 104 2 3" xfId="18523" xr:uid="{00000000-0005-0000-0000-000059180000}"/>
    <cellStyle name="Comma [0] 104 2 3 2" xfId="19859" xr:uid="{00000000-0005-0000-0000-00005A180000}"/>
    <cellStyle name="Comma [0] 104 2 4" xfId="19197" xr:uid="{00000000-0005-0000-0000-00005B180000}"/>
    <cellStyle name="Comma [0] 104 3" xfId="18016" xr:uid="{00000000-0005-0000-0000-00005C180000}"/>
    <cellStyle name="Comma [0] 104 3 2" xfId="18688" xr:uid="{00000000-0005-0000-0000-00005D180000}"/>
    <cellStyle name="Comma [0] 104 3 2 2" xfId="20024" xr:uid="{00000000-0005-0000-0000-00005E180000}"/>
    <cellStyle name="Comma [0] 104 3 3" xfId="19362" xr:uid="{00000000-0005-0000-0000-00005F180000}"/>
    <cellStyle name="Comma [0] 104 4" xfId="18357" xr:uid="{00000000-0005-0000-0000-000060180000}"/>
    <cellStyle name="Comma [0] 104 4 2" xfId="19693" xr:uid="{00000000-0005-0000-0000-000061180000}"/>
    <cellStyle name="Comma [0] 104 5" xfId="19031" xr:uid="{00000000-0005-0000-0000-000062180000}"/>
    <cellStyle name="Comma [0] 105" xfId="17321" xr:uid="{00000000-0005-0000-0000-000063180000}"/>
    <cellStyle name="Comma [0] 105 2" xfId="17646" xr:uid="{00000000-0005-0000-0000-000064180000}"/>
    <cellStyle name="Comma [0] 105 2 2" xfId="18095" xr:uid="{00000000-0005-0000-0000-000065180000}"/>
    <cellStyle name="Comma [0] 105 2 2 2" xfId="18767" xr:uid="{00000000-0005-0000-0000-000066180000}"/>
    <cellStyle name="Comma [0] 105 2 2 2 2" xfId="20103" xr:uid="{00000000-0005-0000-0000-000067180000}"/>
    <cellStyle name="Comma [0] 105 2 2 3" xfId="19441" xr:uid="{00000000-0005-0000-0000-000068180000}"/>
    <cellStyle name="Comma [0] 105 2 3" xfId="18436" xr:uid="{00000000-0005-0000-0000-000069180000}"/>
    <cellStyle name="Comma [0] 105 2 3 2" xfId="19772" xr:uid="{00000000-0005-0000-0000-00006A180000}"/>
    <cellStyle name="Comma [0] 105 2 4" xfId="19110" xr:uid="{00000000-0005-0000-0000-00006B180000}"/>
    <cellStyle name="Comma [0] 105 3" xfId="17929" xr:uid="{00000000-0005-0000-0000-00006C180000}"/>
    <cellStyle name="Comma [0] 105 3 2" xfId="18601" xr:uid="{00000000-0005-0000-0000-00006D180000}"/>
    <cellStyle name="Comma [0] 105 3 2 2" xfId="19937" xr:uid="{00000000-0005-0000-0000-00006E180000}"/>
    <cellStyle name="Comma [0] 105 3 3" xfId="19275" xr:uid="{00000000-0005-0000-0000-00006F180000}"/>
    <cellStyle name="Comma [0] 105 4" xfId="18270" xr:uid="{00000000-0005-0000-0000-000070180000}"/>
    <cellStyle name="Comma [0] 105 4 2" xfId="19606" xr:uid="{00000000-0005-0000-0000-000071180000}"/>
    <cellStyle name="Comma [0] 105 5" xfId="18944" xr:uid="{00000000-0005-0000-0000-000072180000}"/>
    <cellStyle name="Comma [0] 106" xfId="7818" xr:uid="{00000000-0005-0000-0000-000073180000}"/>
    <cellStyle name="Comma [0] 107" xfId="17516" xr:uid="{00000000-0005-0000-0000-000074180000}"/>
    <cellStyle name="Comma [0] 107 2" xfId="17730" xr:uid="{00000000-0005-0000-0000-000075180000}"/>
    <cellStyle name="Comma [0] 107 2 2" xfId="18179" xr:uid="{00000000-0005-0000-0000-000076180000}"/>
    <cellStyle name="Comma [0] 107 2 2 2" xfId="18851" xr:uid="{00000000-0005-0000-0000-000077180000}"/>
    <cellStyle name="Comma [0] 107 2 2 2 2" xfId="20187" xr:uid="{00000000-0005-0000-0000-000078180000}"/>
    <cellStyle name="Comma [0] 107 2 2 3" xfId="19525" xr:uid="{00000000-0005-0000-0000-000079180000}"/>
    <cellStyle name="Comma [0] 107 2 3" xfId="18520" xr:uid="{00000000-0005-0000-0000-00007A180000}"/>
    <cellStyle name="Comma [0] 107 2 3 2" xfId="19856" xr:uid="{00000000-0005-0000-0000-00007B180000}"/>
    <cellStyle name="Comma [0] 107 2 4" xfId="19194" xr:uid="{00000000-0005-0000-0000-00007C180000}"/>
    <cellStyle name="Comma [0] 107 3" xfId="18013" xr:uid="{00000000-0005-0000-0000-00007D180000}"/>
    <cellStyle name="Comma [0] 107 3 2" xfId="18685" xr:uid="{00000000-0005-0000-0000-00007E180000}"/>
    <cellStyle name="Comma [0] 107 3 2 2" xfId="20021" xr:uid="{00000000-0005-0000-0000-00007F180000}"/>
    <cellStyle name="Comma [0] 107 3 3" xfId="19359" xr:uid="{00000000-0005-0000-0000-000080180000}"/>
    <cellStyle name="Comma [0] 107 4" xfId="18354" xr:uid="{00000000-0005-0000-0000-000081180000}"/>
    <cellStyle name="Comma [0] 107 4 2" xfId="19690" xr:uid="{00000000-0005-0000-0000-000082180000}"/>
    <cellStyle name="Comma [0] 107 5" xfId="19028" xr:uid="{00000000-0005-0000-0000-000083180000}"/>
    <cellStyle name="Comma [0] 108" xfId="17330" xr:uid="{00000000-0005-0000-0000-000084180000}"/>
    <cellStyle name="Comma [0] 108 2" xfId="17649" xr:uid="{00000000-0005-0000-0000-000085180000}"/>
    <cellStyle name="Comma [0] 108 2 2" xfId="18098" xr:uid="{00000000-0005-0000-0000-000086180000}"/>
    <cellStyle name="Comma [0] 108 2 2 2" xfId="18770" xr:uid="{00000000-0005-0000-0000-000087180000}"/>
    <cellStyle name="Comma [0] 108 2 2 2 2" xfId="20106" xr:uid="{00000000-0005-0000-0000-000088180000}"/>
    <cellStyle name="Comma [0] 108 2 2 3" xfId="19444" xr:uid="{00000000-0005-0000-0000-000089180000}"/>
    <cellStyle name="Comma [0] 108 2 3" xfId="18439" xr:uid="{00000000-0005-0000-0000-00008A180000}"/>
    <cellStyle name="Comma [0] 108 2 3 2" xfId="19775" xr:uid="{00000000-0005-0000-0000-00008B180000}"/>
    <cellStyle name="Comma [0] 108 2 4" xfId="19113" xr:uid="{00000000-0005-0000-0000-00008C180000}"/>
    <cellStyle name="Comma [0] 108 3" xfId="17932" xr:uid="{00000000-0005-0000-0000-00008D180000}"/>
    <cellStyle name="Comma [0] 108 3 2" xfId="18604" xr:uid="{00000000-0005-0000-0000-00008E180000}"/>
    <cellStyle name="Comma [0] 108 3 2 2" xfId="19940" xr:uid="{00000000-0005-0000-0000-00008F180000}"/>
    <cellStyle name="Comma [0] 108 3 3" xfId="19278" xr:uid="{00000000-0005-0000-0000-000090180000}"/>
    <cellStyle name="Comma [0] 108 4" xfId="18273" xr:uid="{00000000-0005-0000-0000-000091180000}"/>
    <cellStyle name="Comma [0] 108 4 2" xfId="19609" xr:uid="{00000000-0005-0000-0000-000092180000}"/>
    <cellStyle name="Comma [0] 108 5" xfId="18947" xr:uid="{00000000-0005-0000-0000-000093180000}"/>
    <cellStyle name="Comma [0] 109" xfId="17509" xr:uid="{00000000-0005-0000-0000-000094180000}"/>
    <cellStyle name="Comma [0] 109 2" xfId="17727" xr:uid="{00000000-0005-0000-0000-000095180000}"/>
    <cellStyle name="Comma [0] 109 2 2" xfId="18176" xr:uid="{00000000-0005-0000-0000-000096180000}"/>
    <cellStyle name="Comma [0] 109 2 2 2" xfId="18848" xr:uid="{00000000-0005-0000-0000-000097180000}"/>
    <cellStyle name="Comma [0] 109 2 2 2 2" xfId="20184" xr:uid="{00000000-0005-0000-0000-000098180000}"/>
    <cellStyle name="Comma [0] 109 2 2 3" xfId="19522" xr:uid="{00000000-0005-0000-0000-000099180000}"/>
    <cellStyle name="Comma [0] 109 2 3" xfId="18517" xr:uid="{00000000-0005-0000-0000-00009A180000}"/>
    <cellStyle name="Comma [0] 109 2 3 2" xfId="19853" xr:uid="{00000000-0005-0000-0000-00009B180000}"/>
    <cellStyle name="Comma [0] 109 2 4" xfId="19191" xr:uid="{00000000-0005-0000-0000-00009C180000}"/>
    <cellStyle name="Comma [0] 109 3" xfId="18010" xr:uid="{00000000-0005-0000-0000-00009D180000}"/>
    <cellStyle name="Comma [0] 109 3 2" xfId="18682" xr:uid="{00000000-0005-0000-0000-00009E180000}"/>
    <cellStyle name="Comma [0] 109 3 2 2" xfId="20018" xr:uid="{00000000-0005-0000-0000-00009F180000}"/>
    <cellStyle name="Comma [0] 109 3 3" xfId="19356" xr:uid="{00000000-0005-0000-0000-0000A0180000}"/>
    <cellStyle name="Comma [0] 109 4" xfId="18351" xr:uid="{00000000-0005-0000-0000-0000A1180000}"/>
    <cellStyle name="Comma [0] 109 4 2" xfId="19687" xr:uid="{00000000-0005-0000-0000-0000A2180000}"/>
    <cellStyle name="Comma [0] 109 5" xfId="19025" xr:uid="{00000000-0005-0000-0000-0000A3180000}"/>
    <cellStyle name="Comma [0] 11" xfId="683" xr:uid="{00000000-0005-0000-0000-0000A4180000}"/>
    <cellStyle name="Comma [0] 11 2" xfId="1286" xr:uid="{00000000-0005-0000-0000-0000A5180000}"/>
    <cellStyle name="Comma [0] 11 3" xfId="1285" xr:uid="{00000000-0005-0000-0000-0000A6180000}"/>
    <cellStyle name="Comma [0] 11 3 2" xfId="7819" xr:uid="{00000000-0005-0000-0000-0000A7180000}"/>
    <cellStyle name="Comma [0] 110" xfId="7820" xr:uid="{00000000-0005-0000-0000-0000A8180000}"/>
    <cellStyle name="Comma [0] 111" xfId="17338" xr:uid="{00000000-0005-0000-0000-0000A9180000}"/>
    <cellStyle name="Comma [0] 111 2" xfId="17652" xr:uid="{00000000-0005-0000-0000-0000AA180000}"/>
    <cellStyle name="Comma [0] 111 2 2" xfId="18101" xr:uid="{00000000-0005-0000-0000-0000AB180000}"/>
    <cellStyle name="Comma [0] 111 2 2 2" xfId="18773" xr:uid="{00000000-0005-0000-0000-0000AC180000}"/>
    <cellStyle name="Comma [0] 111 2 2 2 2" xfId="20109" xr:uid="{00000000-0005-0000-0000-0000AD180000}"/>
    <cellStyle name="Comma [0] 111 2 2 3" xfId="19447" xr:uid="{00000000-0005-0000-0000-0000AE180000}"/>
    <cellStyle name="Comma [0] 111 2 3" xfId="18442" xr:uid="{00000000-0005-0000-0000-0000AF180000}"/>
    <cellStyle name="Comma [0] 111 2 3 2" xfId="19778" xr:uid="{00000000-0005-0000-0000-0000B0180000}"/>
    <cellStyle name="Comma [0] 111 2 4" xfId="19116" xr:uid="{00000000-0005-0000-0000-0000B1180000}"/>
    <cellStyle name="Comma [0] 111 3" xfId="17935" xr:uid="{00000000-0005-0000-0000-0000B2180000}"/>
    <cellStyle name="Comma [0] 111 3 2" xfId="18607" xr:uid="{00000000-0005-0000-0000-0000B3180000}"/>
    <cellStyle name="Comma [0] 111 3 2 2" xfId="19943" xr:uid="{00000000-0005-0000-0000-0000B4180000}"/>
    <cellStyle name="Comma [0] 111 3 3" xfId="19281" xr:uid="{00000000-0005-0000-0000-0000B5180000}"/>
    <cellStyle name="Comma [0] 111 4" xfId="18276" xr:uid="{00000000-0005-0000-0000-0000B6180000}"/>
    <cellStyle name="Comma [0] 111 4 2" xfId="19612" xr:uid="{00000000-0005-0000-0000-0000B7180000}"/>
    <cellStyle name="Comma [0] 111 5" xfId="18950" xr:uid="{00000000-0005-0000-0000-0000B8180000}"/>
    <cellStyle name="Comma [0] 112" xfId="17501" xr:uid="{00000000-0005-0000-0000-0000B9180000}"/>
    <cellStyle name="Comma [0] 112 2" xfId="17724" xr:uid="{00000000-0005-0000-0000-0000BA180000}"/>
    <cellStyle name="Comma [0] 112 2 2" xfId="18173" xr:uid="{00000000-0005-0000-0000-0000BB180000}"/>
    <cellStyle name="Comma [0] 112 2 2 2" xfId="18845" xr:uid="{00000000-0005-0000-0000-0000BC180000}"/>
    <cellStyle name="Comma [0] 112 2 2 2 2" xfId="20181" xr:uid="{00000000-0005-0000-0000-0000BD180000}"/>
    <cellStyle name="Comma [0] 112 2 2 3" xfId="19519" xr:uid="{00000000-0005-0000-0000-0000BE180000}"/>
    <cellStyle name="Comma [0] 112 2 3" xfId="18514" xr:uid="{00000000-0005-0000-0000-0000BF180000}"/>
    <cellStyle name="Comma [0] 112 2 3 2" xfId="19850" xr:uid="{00000000-0005-0000-0000-0000C0180000}"/>
    <cellStyle name="Comma [0] 112 2 4" xfId="19188" xr:uid="{00000000-0005-0000-0000-0000C1180000}"/>
    <cellStyle name="Comma [0] 112 3" xfId="18007" xr:uid="{00000000-0005-0000-0000-0000C2180000}"/>
    <cellStyle name="Comma [0] 112 3 2" xfId="18679" xr:uid="{00000000-0005-0000-0000-0000C3180000}"/>
    <cellStyle name="Comma [0] 112 3 2 2" xfId="20015" xr:uid="{00000000-0005-0000-0000-0000C4180000}"/>
    <cellStyle name="Comma [0] 112 3 3" xfId="19353" xr:uid="{00000000-0005-0000-0000-0000C5180000}"/>
    <cellStyle name="Comma [0] 112 4" xfId="18348" xr:uid="{00000000-0005-0000-0000-0000C6180000}"/>
    <cellStyle name="Comma [0] 112 4 2" xfId="19684" xr:uid="{00000000-0005-0000-0000-0000C7180000}"/>
    <cellStyle name="Comma [0] 112 5" xfId="19022" xr:uid="{00000000-0005-0000-0000-0000C8180000}"/>
    <cellStyle name="Comma [0] 113" xfId="17346" xr:uid="{00000000-0005-0000-0000-0000C9180000}"/>
    <cellStyle name="Comma [0] 113 2" xfId="17655" xr:uid="{00000000-0005-0000-0000-0000CA180000}"/>
    <cellStyle name="Comma [0] 113 2 2" xfId="18104" xr:uid="{00000000-0005-0000-0000-0000CB180000}"/>
    <cellStyle name="Comma [0] 113 2 2 2" xfId="18776" xr:uid="{00000000-0005-0000-0000-0000CC180000}"/>
    <cellStyle name="Comma [0] 113 2 2 2 2" xfId="20112" xr:uid="{00000000-0005-0000-0000-0000CD180000}"/>
    <cellStyle name="Comma [0] 113 2 2 3" xfId="19450" xr:uid="{00000000-0005-0000-0000-0000CE180000}"/>
    <cellStyle name="Comma [0] 113 2 3" xfId="18445" xr:uid="{00000000-0005-0000-0000-0000CF180000}"/>
    <cellStyle name="Comma [0] 113 2 3 2" xfId="19781" xr:uid="{00000000-0005-0000-0000-0000D0180000}"/>
    <cellStyle name="Comma [0] 113 2 4" xfId="19119" xr:uid="{00000000-0005-0000-0000-0000D1180000}"/>
    <cellStyle name="Comma [0] 113 3" xfId="17938" xr:uid="{00000000-0005-0000-0000-0000D2180000}"/>
    <cellStyle name="Comma [0] 113 3 2" xfId="18610" xr:uid="{00000000-0005-0000-0000-0000D3180000}"/>
    <cellStyle name="Comma [0] 113 3 2 2" xfId="19946" xr:uid="{00000000-0005-0000-0000-0000D4180000}"/>
    <cellStyle name="Comma [0] 113 3 3" xfId="19284" xr:uid="{00000000-0005-0000-0000-0000D5180000}"/>
    <cellStyle name="Comma [0] 113 4" xfId="18279" xr:uid="{00000000-0005-0000-0000-0000D6180000}"/>
    <cellStyle name="Comma [0] 113 4 2" xfId="19615" xr:uid="{00000000-0005-0000-0000-0000D7180000}"/>
    <cellStyle name="Comma [0] 113 5" xfId="18953" xr:uid="{00000000-0005-0000-0000-0000D8180000}"/>
    <cellStyle name="Comma [0] 114" xfId="17493" xr:uid="{00000000-0005-0000-0000-0000D9180000}"/>
    <cellStyle name="Comma [0] 114 2" xfId="17721" xr:uid="{00000000-0005-0000-0000-0000DA180000}"/>
    <cellStyle name="Comma [0] 114 2 2" xfId="18170" xr:uid="{00000000-0005-0000-0000-0000DB180000}"/>
    <cellStyle name="Comma [0] 114 2 2 2" xfId="18842" xr:uid="{00000000-0005-0000-0000-0000DC180000}"/>
    <cellStyle name="Comma [0] 114 2 2 2 2" xfId="20178" xr:uid="{00000000-0005-0000-0000-0000DD180000}"/>
    <cellStyle name="Comma [0] 114 2 2 3" xfId="19516" xr:uid="{00000000-0005-0000-0000-0000DE180000}"/>
    <cellStyle name="Comma [0] 114 2 3" xfId="18511" xr:uid="{00000000-0005-0000-0000-0000DF180000}"/>
    <cellStyle name="Comma [0] 114 2 3 2" xfId="19847" xr:uid="{00000000-0005-0000-0000-0000E0180000}"/>
    <cellStyle name="Comma [0] 114 2 4" xfId="19185" xr:uid="{00000000-0005-0000-0000-0000E1180000}"/>
    <cellStyle name="Comma [0] 114 3" xfId="18004" xr:uid="{00000000-0005-0000-0000-0000E2180000}"/>
    <cellStyle name="Comma [0] 114 3 2" xfId="18676" xr:uid="{00000000-0005-0000-0000-0000E3180000}"/>
    <cellStyle name="Comma [0] 114 3 2 2" xfId="20012" xr:uid="{00000000-0005-0000-0000-0000E4180000}"/>
    <cellStyle name="Comma [0] 114 3 3" xfId="19350" xr:uid="{00000000-0005-0000-0000-0000E5180000}"/>
    <cellStyle name="Comma [0] 114 4" xfId="18345" xr:uid="{00000000-0005-0000-0000-0000E6180000}"/>
    <cellStyle name="Comma [0] 114 4 2" xfId="19681" xr:uid="{00000000-0005-0000-0000-0000E7180000}"/>
    <cellStyle name="Comma [0] 114 5" xfId="19019" xr:uid="{00000000-0005-0000-0000-0000E8180000}"/>
    <cellStyle name="Comma [0] 115" xfId="17354" xr:uid="{00000000-0005-0000-0000-0000E9180000}"/>
    <cellStyle name="Comma [0] 115 2" xfId="17658" xr:uid="{00000000-0005-0000-0000-0000EA180000}"/>
    <cellStyle name="Comma [0] 115 2 2" xfId="18107" xr:uid="{00000000-0005-0000-0000-0000EB180000}"/>
    <cellStyle name="Comma [0] 115 2 2 2" xfId="18779" xr:uid="{00000000-0005-0000-0000-0000EC180000}"/>
    <cellStyle name="Comma [0] 115 2 2 2 2" xfId="20115" xr:uid="{00000000-0005-0000-0000-0000ED180000}"/>
    <cellStyle name="Comma [0] 115 2 2 3" xfId="19453" xr:uid="{00000000-0005-0000-0000-0000EE180000}"/>
    <cellStyle name="Comma [0] 115 2 3" xfId="18448" xr:uid="{00000000-0005-0000-0000-0000EF180000}"/>
    <cellStyle name="Comma [0] 115 2 3 2" xfId="19784" xr:uid="{00000000-0005-0000-0000-0000F0180000}"/>
    <cellStyle name="Comma [0] 115 2 4" xfId="19122" xr:uid="{00000000-0005-0000-0000-0000F1180000}"/>
    <cellStyle name="Comma [0] 115 3" xfId="17941" xr:uid="{00000000-0005-0000-0000-0000F2180000}"/>
    <cellStyle name="Comma [0] 115 3 2" xfId="18613" xr:uid="{00000000-0005-0000-0000-0000F3180000}"/>
    <cellStyle name="Comma [0] 115 3 2 2" xfId="19949" xr:uid="{00000000-0005-0000-0000-0000F4180000}"/>
    <cellStyle name="Comma [0] 115 3 3" xfId="19287" xr:uid="{00000000-0005-0000-0000-0000F5180000}"/>
    <cellStyle name="Comma [0] 115 4" xfId="18282" xr:uid="{00000000-0005-0000-0000-0000F6180000}"/>
    <cellStyle name="Comma [0] 115 4 2" xfId="19618" xr:uid="{00000000-0005-0000-0000-0000F7180000}"/>
    <cellStyle name="Comma [0] 115 5" xfId="18956" xr:uid="{00000000-0005-0000-0000-0000F8180000}"/>
    <cellStyle name="Comma [0] 116" xfId="17484" xr:uid="{00000000-0005-0000-0000-0000F9180000}"/>
    <cellStyle name="Comma [0] 116 2" xfId="17717" xr:uid="{00000000-0005-0000-0000-0000FA180000}"/>
    <cellStyle name="Comma [0] 116 2 2" xfId="18166" xr:uid="{00000000-0005-0000-0000-0000FB180000}"/>
    <cellStyle name="Comma [0] 116 2 2 2" xfId="18838" xr:uid="{00000000-0005-0000-0000-0000FC180000}"/>
    <cellStyle name="Comma [0] 116 2 2 2 2" xfId="20174" xr:uid="{00000000-0005-0000-0000-0000FD180000}"/>
    <cellStyle name="Comma [0] 116 2 2 3" xfId="19512" xr:uid="{00000000-0005-0000-0000-0000FE180000}"/>
    <cellStyle name="Comma [0] 116 2 3" xfId="18507" xr:uid="{00000000-0005-0000-0000-0000FF180000}"/>
    <cellStyle name="Comma [0] 116 2 3 2" xfId="19843" xr:uid="{00000000-0005-0000-0000-000000190000}"/>
    <cellStyle name="Comma [0] 116 2 4" xfId="19181" xr:uid="{00000000-0005-0000-0000-000001190000}"/>
    <cellStyle name="Comma [0] 116 3" xfId="18000" xr:uid="{00000000-0005-0000-0000-000002190000}"/>
    <cellStyle name="Comma [0] 116 3 2" xfId="18672" xr:uid="{00000000-0005-0000-0000-000003190000}"/>
    <cellStyle name="Comma [0] 116 3 2 2" xfId="20008" xr:uid="{00000000-0005-0000-0000-000004190000}"/>
    <cellStyle name="Comma [0] 116 3 3" xfId="19346" xr:uid="{00000000-0005-0000-0000-000005190000}"/>
    <cellStyle name="Comma [0] 116 4" xfId="18341" xr:uid="{00000000-0005-0000-0000-000006190000}"/>
    <cellStyle name="Comma [0] 116 4 2" xfId="19677" xr:uid="{00000000-0005-0000-0000-000007190000}"/>
    <cellStyle name="Comma [0] 116 5" xfId="19015" xr:uid="{00000000-0005-0000-0000-000008190000}"/>
    <cellStyle name="Comma [0] 117" xfId="17362" xr:uid="{00000000-0005-0000-0000-000009190000}"/>
    <cellStyle name="Comma [0] 117 2" xfId="17661" xr:uid="{00000000-0005-0000-0000-00000A190000}"/>
    <cellStyle name="Comma [0] 117 2 2" xfId="18110" xr:uid="{00000000-0005-0000-0000-00000B190000}"/>
    <cellStyle name="Comma [0] 117 2 2 2" xfId="18782" xr:uid="{00000000-0005-0000-0000-00000C190000}"/>
    <cellStyle name="Comma [0] 117 2 2 2 2" xfId="20118" xr:uid="{00000000-0005-0000-0000-00000D190000}"/>
    <cellStyle name="Comma [0] 117 2 2 3" xfId="19456" xr:uid="{00000000-0005-0000-0000-00000E190000}"/>
    <cellStyle name="Comma [0] 117 2 3" xfId="18451" xr:uid="{00000000-0005-0000-0000-00000F190000}"/>
    <cellStyle name="Comma [0] 117 2 3 2" xfId="19787" xr:uid="{00000000-0005-0000-0000-000010190000}"/>
    <cellStyle name="Comma [0] 117 2 4" xfId="19125" xr:uid="{00000000-0005-0000-0000-000011190000}"/>
    <cellStyle name="Comma [0] 117 3" xfId="17944" xr:uid="{00000000-0005-0000-0000-000012190000}"/>
    <cellStyle name="Comma [0] 117 3 2" xfId="18616" xr:uid="{00000000-0005-0000-0000-000013190000}"/>
    <cellStyle name="Comma [0] 117 3 2 2" xfId="19952" xr:uid="{00000000-0005-0000-0000-000014190000}"/>
    <cellStyle name="Comma [0] 117 3 3" xfId="19290" xr:uid="{00000000-0005-0000-0000-000015190000}"/>
    <cellStyle name="Comma [0] 117 4" xfId="18285" xr:uid="{00000000-0005-0000-0000-000016190000}"/>
    <cellStyle name="Comma [0] 117 4 2" xfId="19621" xr:uid="{00000000-0005-0000-0000-000017190000}"/>
    <cellStyle name="Comma [0] 117 5" xfId="18959" xr:uid="{00000000-0005-0000-0000-000018190000}"/>
    <cellStyle name="Comma [0] 118" xfId="17469" xr:uid="{00000000-0005-0000-0000-000019190000}"/>
    <cellStyle name="Comma [0] 118 2" xfId="17707" xr:uid="{00000000-0005-0000-0000-00001A190000}"/>
    <cellStyle name="Comma [0] 118 2 2" xfId="18156" xr:uid="{00000000-0005-0000-0000-00001B190000}"/>
    <cellStyle name="Comma [0] 118 2 2 2" xfId="18828" xr:uid="{00000000-0005-0000-0000-00001C190000}"/>
    <cellStyle name="Comma [0] 118 2 2 2 2" xfId="20164" xr:uid="{00000000-0005-0000-0000-00001D190000}"/>
    <cellStyle name="Comma [0] 118 2 2 3" xfId="19502" xr:uid="{00000000-0005-0000-0000-00001E190000}"/>
    <cellStyle name="Comma [0] 118 2 3" xfId="18497" xr:uid="{00000000-0005-0000-0000-00001F190000}"/>
    <cellStyle name="Comma [0] 118 2 3 2" xfId="19833" xr:uid="{00000000-0005-0000-0000-000020190000}"/>
    <cellStyle name="Comma [0] 118 2 4" xfId="19171" xr:uid="{00000000-0005-0000-0000-000021190000}"/>
    <cellStyle name="Comma [0] 118 3" xfId="17990" xr:uid="{00000000-0005-0000-0000-000022190000}"/>
    <cellStyle name="Comma [0] 118 3 2" xfId="18662" xr:uid="{00000000-0005-0000-0000-000023190000}"/>
    <cellStyle name="Comma [0] 118 3 2 2" xfId="19998" xr:uid="{00000000-0005-0000-0000-000024190000}"/>
    <cellStyle name="Comma [0] 118 3 3" xfId="19336" xr:uid="{00000000-0005-0000-0000-000025190000}"/>
    <cellStyle name="Comma [0] 118 4" xfId="18331" xr:uid="{00000000-0005-0000-0000-000026190000}"/>
    <cellStyle name="Comma [0] 118 4 2" xfId="19667" xr:uid="{00000000-0005-0000-0000-000027190000}"/>
    <cellStyle name="Comma [0] 118 5" xfId="19005" xr:uid="{00000000-0005-0000-0000-000028190000}"/>
    <cellStyle name="Comma [0] 119" xfId="17371" xr:uid="{00000000-0005-0000-0000-000029190000}"/>
    <cellStyle name="Comma [0] 119 2" xfId="17664" xr:uid="{00000000-0005-0000-0000-00002A190000}"/>
    <cellStyle name="Comma [0] 119 2 2" xfId="18113" xr:uid="{00000000-0005-0000-0000-00002B190000}"/>
    <cellStyle name="Comma [0] 119 2 2 2" xfId="18785" xr:uid="{00000000-0005-0000-0000-00002C190000}"/>
    <cellStyle name="Comma [0] 119 2 2 2 2" xfId="20121" xr:uid="{00000000-0005-0000-0000-00002D190000}"/>
    <cellStyle name="Comma [0] 119 2 2 3" xfId="19459" xr:uid="{00000000-0005-0000-0000-00002E190000}"/>
    <cellStyle name="Comma [0] 119 2 3" xfId="18454" xr:uid="{00000000-0005-0000-0000-00002F190000}"/>
    <cellStyle name="Comma [0] 119 2 3 2" xfId="19790" xr:uid="{00000000-0005-0000-0000-000030190000}"/>
    <cellStyle name="Comma [0] 119 2 4" xfId="19128" xr:uid="{00000000-0005-0000-0000-000031190000}"/>
    <cellStyle name="Comma [0] 119 3" xfId="17947" xr:uid="{00000000-0005-0000-0000-000032190000}"/>
    <cellStyle name="Comma [0] 119 3 2" xfId="18619" xr:uid="{00000000-0005-0000-0000-000033190000}"/>
    <cellStyle name="Comma [0] 119 3 2 2" xfId="19955" xr:uid="{00000000-0005-0000-0000-000034190000}"/>
    <cellStyle name="Comma [0] 119 3 3" xfId="19293" xr:uid="{00000000-0005-0000-0000-000035190000}"/>
    <cellStyle name="Comma [0] 119 4" xfId="18288" xr:uid="{00000000-0005-0000-0000-000036190000}"/>
    <cellStyle name="Comma [0] 119 4 2" xfId="19624" xr:uid="{00000000-0005-0000-0000-000037190000}"/>
    <cellStyle name="Comma [0] 119 5" xfId="18962" xr:uid="{00000000-0005-0000-0000-000038190000}"/>
    <cellStyle name="Comma [0] 12" xfId="1287" xr:uid="{00000000-0005-0000-0000-000039190000}"/>
    <cellStyle name="Comma [0] 12 2" xfId="1288" xr:uid="{00000000-0005-0000-0000-00003A190000}"/>
    <cellStyle name="Comma [0] 12 3" xfId="7821" xr:uid="{00000000-0005-0000-0000-00003B190000}"/>
    <cellStyle name="Comma [0] 120" xfId="17460" xr:uid="{00000000-0005-0000-0000-00003C190000}"/>
    <cellStyle name="Comma [0] 120 2" xfId="17704" xr:uid="{00000000-0005-0000-0000-00003D190000}"/>
    <cellStyle name="Comma [0] 120 2 2" xfId="18153" xr:uid="{00000000-0005-0000-0000-00003E190000}"/>
    <cellStyle name="Comma [0] 120 2 2 2" xfId="18825" xr:uid="{00000000-0005-0000-0000-00003F190000}"/>
    <cellStyle name="Comma [0] 120 2 2 2 2" xfId="20161" xr:uid="{00000000-0005-0000-0000-000040190000}"/>
    <cellStyle name="Comma [0] 120 2 2 3" xfId="19499" xr:uid="{00000000-0005-0000-0000-000041190000}"/>
    <cellStyle name="Comma [0] 120 2 3" xfId="18494" xr:uid="{00000000-0005-0000-0000-000042190000}"/>
    <cellStyle name="Comma [0] 120 2 3 2" xfId="19830" xr:uid="{00000000-0005-0000-0000-000043190000}"/>
    <cellStyle name="Comma [0] 120 2 4" xfId="19168" xr:uid="{00000000-0005-0000-0000-000044190000}"/>
    <cellStyle name="Comma [0] 120 3" xfId="17987" xr:uid="{00000000-0005-0000-0000-000045190000}"/>
    <cellStyle name="Comma [0] 120 3 2" xfId="18659" xr:uid="{00000000-0005-0000-0000-000046190000}"/>
    <cellStyle name="Comma [0] 120 3 2 2" xfId="19995" xr:uid="{00000000-0005-0000-0000-000047190000}"/>
    <cellStyle name="Comma [0] 120 3 3" xfId="19333" xr:uid="{00000000-0005-0000-0000-000048190000}"/>
    <cellStyle name="Comma [0] 120 4" xfId="18328" xr:uid="{00000000-0005-0000-0000-000049190000}"/>
    <cellStyle name="Comma [0] 120 4 2" xfId="19664" xr:uid="{00000000-0005-0000-0000-00004A190000}"/>
    <cellStyle name="Comma [0] 120 5" xfId="19002" xr:uid="{00000000-0005-0000-0000-00004B190000}"/>
    <cellStyle name="Comma [0] 121" xfId="17381" xr:uid="{00000000-0005-0000-0000-00004C190000}"/>
    <cellStyle name="Comma [0] 121 2" xfId="17667" xr:uid="{00000000-0005-0000-0000-00004D190000}"/>
    <cellStyle name="Comma [0] 121 2 2" xfId="18116" xr:uid="{00000000-0005-0000-0000-00004E190000}"/>
    <cellStyle name="Comma [0] 121 2 2 2" xfId="18788" xr:uid="{00000000-0005-0000-0000-00004F190000}"/>
    <cellStyle name="Comma [0] 121 2 2 2 2" xfId="20124" xr:uid="{00000000-0005-0000-0000-000050190000}"/>
    <cellStyle name="Comma [0] 121 2 2 3" xfId="19462" xr:uid="{00000000-0005-0000-0000-000051190000}"/>
    <cellStyle name="Comma [0] 121 2 3" xfId="18457" xr:uid="{00000000-0005-0000-0000-000052190000}"/>
    <cellStyle name="Comma [0] 121 2 3 2" xfId="19793" xr:uid="{00000000-0005-0000-0000-000053190000}"/>
    <cellStyle name="Comma [0] 121 2 4" xfId="19131" xr:uid="{00000000-0005-0000-0000-000054190000}"/>
    <cellStyle name="Comma [0] 121 3" xfId="17950" xr:uid="{00000000-0005-0000-0000-000055190000}"/>
    <cellStyle name="Comma [0] 121 3 2" xfId="18622" xr:uid="{00000000-0005-0000-0000-000056190000}"/>
    <cellStyle name="Comma [0] 121 3 2 2" xfId="19958" xr:uid="{00000000-0005-0000-0000-000057190000}"/>
    <cellStyle name="Comma [0] 121 3 3" xfId="19296" xr:uid="{00000000-0005-0000-0000-000058190000}"/>
    <cellStyle name="Comma [0] 121 4" xfId="18291" xr:uid="{00000000-0005-0000-0000-000059190000}"/>
    <cellStyle name="Comma [0] 121 4 2" xfId="19627" xr:uid="{00000000-0005-0000-0000-00005A190000}"/>
    <cellStyle name="Comma [0] 121 5" xfId="18965" xr:uid="{00000000-0005-0000-0000-00005B190000}"/>
    <cellStyle name="Comma [0] 122" xfId="17451" xr:uid="{00000000-0005-0000-0000-00005C190000}"/>
    <cellStyle name="Comma [0] 122 2" xfId="17701" xr:uid="{00000000-0005-0000-0000-00005D190000}"/>
    <cellStyle name="Comma [0] 122 2 2" xfId="18150" xr:uid="{00000000-0005-0000-0000-00005E190000}"/>
    <cellStyle name="Comma [0] 122 2 2 2" xfId="18822" xr:uid="{00000000-0005-0000-0000-00005F190000}"/>
    <cellStyle name="Comma [0] 122 2 2 2 2" xfId="20158" xr:uid="{00000000-0005-0000-0000-000060190000}"/>
    <cellStyle name="Comma [0] 122 2 2 3" xfId="19496" xr:uid="{00000000-0005-0000-0000-000061190000}"/>
    <cellStyle name="Comma [0] 122 2 3" xfId="18491" xr:uid="{00000000-0005-0000-0000-000062190000}"/>
    <cellStyle name="Comma [0] 122 2 3 2" xfId="19827" xr:uid="{00000000-0005-0000-0000-000063190000}"/>
    <cellStyle name="Comma [0] 122 2 4" xfId="19165" xr:uid="{00000000-0005-0000-0000-000064190000}"/>
    <cellStyle name="Comma [0] 122 3" xfId="17984" xr:uid="{00000000-0005-0000-0000-000065190000}"/>
    <cellStyle name="Comma [0] 122 3 2" xfId="18656" xr:uid="{00000000-0005-0000-0000-000066190000}"/>
    <cellStyle name="Comma [0] 122 3 2 2" xfId="19992" xr:uid="{00000000-0005-0000-0000-000067190000}"/>
    <cellStyle name="Comma [0] 122 3 3" xfId="19330" xr:uid="{00000000-0005-0000-0000-000068190000}"/>
    <cellStyle name="Comma [0] 122 4" xfId="18325" xr:uid="{00000000-0005-0000-0000-000069190000}"/>
    <cellStyle name="Comma [0] 122 4 2" xfId="19661" xr:uid="{00000000-0005-0000-0000-00006A190000}"/>
    <cellStyle name="Comma [0] 122 5" xfId="18999" xr:uid="{00000000-0005-0000-0000-00006B190000}"/>
    <cellStyle name="Comma [0] 123" xfId="17390" xr:uid="{00000000-0005-0000-0000-00006C190000}"/>
    <cellStyle name="Comma [0] 123 2" xfId="17670" xr:uid="{00000000-0005-0000-0000-00006D190000}"/>
    <cellStyle name="Comma [0] 123 2 2" xfId="18119" xr:uid="{00000000-0005-0000-0000-00006E190000}"/>
    <cellStyle name="Comma [0] 123 2 2 2" xfId="18791" xr:uid="{00000000-0005-0000-0000-00006F190000}"/>
    <cellStyle name="Comma [0] 123 2 2 2 2" xfId="20127" xr:uid="{00000000-0005-0000-0000-000070190000}"/>
    <cellStyle name="Comma [0] 123 2 2 3" xfId="19465" xr:uid="{00000000-0005-0000-0000-000071190000}"/>
    <cellStyle name="Comma [0] 123 2 3" xfId="18460" xr:uid="{00000000-0005-0000-0000-000072190000}"/>
    <cellStyle name="Comma [0] 123 2 3 2" xfId="19796" xr:uid="{00000000-0005-0000-0000-000073190000}"/>
    <cellStyle name="Comma [0] 123 2 4" xfId="19134" xr:uid="{00000000-0005-0000-0000-000074190000}"/>
    <cellStyle name="Comma [0] 123 3" xfId="17953" xr:uid="{00000000-0005-0000-0000-000075190000}"/>
    <cellStyle name="Comma [0] 123 3 2" xfId="18625" xr:uid="{00000000-0005-0000-0000-000076190000}"/>
    <cellStyle name="Comma [0] 123 3 2 2" xfId="19961" xr:uid="{00000000-0005-0000-0000-000077190000}"/>
    <cellStyle name="Comma [0] 123 3 3" xfId="19299" xr:uid="{00000000-0005-0000-0000-000078190000}"/>
    <cellStyle name="Comma [0] 123 4" xfId="18294" xr:uid="{00000000-0005-0000-0000-000079190000}"/>
    <cellStyle name="Comma [0] 123 4 2" xfId="19630" xr:uid="{00000000-0005-0000-0000-00007A190000}"/>
    <cellStyle name="Comma [0] 123 5" xfId="18968" xr:uid="{00000000-0005-0000-0000-00007B190000}"/>
    <cellStyle name="Comma [0] 124" xfId="17443" xr:uid="{00000000-0005-0000-0000-00007C190000}"/>
    <cellStyle name="Comma [0] 124 2" xfId="17698" xr:uid="{00000000-0005-0000-0000-00007D190000}"/>
    <cellStyle name="Comma [0] 124 2 2" xfId="18147" xr:uid="{00000000-0005-0000-0000-00007E190000}"/>
    <cellStyle name="Comma [0] 124 2 2 2" xfId="18819" xr:uid="{00000000-0005-0000-0000-00007F190000}"/>
    <cellStyle name="Comma [0] 124 2 2 2 2" xfId="20155" xr:uid="{00000000-0005-0000-0000-000080190000}"/>
    <cellStyle name="Comma [0] 124 2 2 3" xfId="19493" xr:uid="{00000000-0005-0000-0000-000081190000}"/>
    <cellStyle name="Comma [0] 124 2 3" xfId="18488" xr:uid="{00000000-0005-0000-0000-000082190000}"/>
    <cellStyle name="Comma [0] 124 2 3 2" xfId="19824" xr:uid="{00000000-0005-0000-0000-000083190000}"/>
    <cellStyle name="Comma [0] 124 2 4" xfId="19162" xr:uid="{00000000-0005-0000-0000-000084190000}"/>
    <cellStyle name="Comma [0] 124 3" xfId="17981" xr:uid="{00000000-0005-0000-0000-000085190000}"/>
    <cellStyle name="Comma [0] 124 3 2" xfId="18653" xr:uid="{00000000-0005-0000-0000-000086190000}"/>
    <cellStyle name="Comma [0] 124 3 2 2" xfId="19989" xr:uid="{00000000-0005-0000-0000-000087190000}"/>
    <cellStyle name="Comma [0] 124 3 3" xfId="19327" xr:uid="{00000000-0005-0000-0000-000088190000}"/>
    <cellStyle name="Comma [0] 124 4" xfId="18322" xr:uid="{00000000-0005-0000-0000-000089190000}"/>
    <cellStyle name="Comma [0] 124 4 2" xfId="19658" xr:uid="{00000000-0005-0000-0000-00008A190000}"/>
    <cellStyle name="Comma [0] 124 5" xfId="18996" xr:uid="{00000000-0005-0000-0000-00008B190000}"/>
    <cellStyle name="Comma [0] 125" xfId="17399" xr:uid="{00000000-0005-0000-0000-00008C190000}"/>
    <cellStyle name="Comma [0] 125 2" xfId="17673" xr:uid="{00000000-0005-0000-0000-00008D190000}"/>
    <cellStyle name="Comma [0] 125 2 2" xfId="18122" xr:uid="{00000000-0005-0000-0000-00008E190000}"/>
    <cellStyle name="Comma [0] 125 2 2 2" xfId="18794" xr:uid="{00000000-0005-0000-0000-00008F190000}"/>
    <cellStyle name="Comma [0] 125 2 2 2 2" xfId="20130" xr:uid="{00000000-0005-0000-0000-000090190000}"/>
    <cellStyle name="Comma [0] 125 2 2 3" xfId="19468" xr:uid="{00000000-0005-0000-0000-000091190000}"/>
    <cellStyle name="Comma [0] 125 2 3" xfId="18463" xr:uid="{00000000-0005-0000-0000-000092190000}"/>
    <cellStyle name="Comma [0] 125 2 3 2" xfId="19799" xr:uid="{00000000-0005-0000-0000-000093190000}"/>
    <cellStyle name="Comma [0] 125 2 4" xfId="19137" xr:uid="{00000000-0005-0000-0000-000094190000}"/>
    <cellStyle name="Comma [0] 125 3" xfId="17956" xr:uid="{00000000-0005-0000-0000-000095190000}"/>
    <cellStyle name="Comma [0] 125 3 2" xfId="18628" xr:uid="{00000000-0005-0000-0000-000096190000}"/>
    <cellStyle name="Comma [0] 125 3 2 2" xfId="19964" xr:uid="{00000000-0005-0000-0000-000097190000}"/>
    <cellStyle name="Comma [0] 125 3 3" xfId="19302" xr:uid="{00000000-0005-0000-0000-000098190000}"/>
    <cellStyle name="Comma [0] 125 4" xfId="18297" xr:uid="{00000000-0005-0000-0000-000099190000}"/>
    <cellStyle name="Comma [0] 125 4 2" xfId="19633" xr:uid="{00000000-0005-0000-0000-00009A190000}"/>
    <cellStyle name="Comma [0] 125 5" xfId="18971" xr:uid="{00000000-0005-0000-0000-00009B190000}"/>
    <cellStyle name="Comma [0] 126" xfId="17437" xr:uid="{00000000-0005-0000-0000-00009C190000}"/>
    <cellStyle name="Comma [0] 126 2" xfId="17695" xr:uid="{00000000-0005-0000-0000-00009D190000}"/>
    <cellStyle name="Comma [0] 126 2 2" xfId="18144" xr:uid="{00000000-0005-0000-0000-00009E190000}"/>
    <cellStyle name="Comma [0] 126 2 2 2" xfId="18816" xr:uid="{00000000-0005-0000-0000-00009F190000}"/>
    <cellStyle name="Comma [0] 126 2 2 2 2" xfId="20152" xr:uid="{00000000-0005-0000-0000-0000A0190000}"/>
    <cellStyle name="Comma [0] 126 2 2 3" xfId="19490" xr:uid="{00000000-0005-0000-0000-0000A1190000}"/>
    <cellStyle name="Comma [0] 126 2 3" xfId="18485" xr:uid="{00000000-0005-0000-0000-0000A2190000}"/>
    <cellStyle name="Comma [0] 126 2 3 2" xfId="19821" xr:uid="{00000000-0005-0000-0000-0000A3190000}"/>
    <cellStyle name="Comma [0] 126 2 4" xfId="19159" xr:uid="{00000000-0005-0000-0000-0000A4190000}"/>
    <cellStyle name="Comma [0] 126 3" xfId="17978" xr:uid="{00000000-0005-0000-0000-0000A5190000}"/>
    <cellStyle name="Comma [0] 126 3 2" xfId="18650" xr:uid="{00000000-0005-0000-0000-0000A6190000}"/>
    <cellStyle name="Comma [0] 126 3 2 2" xfId="19986" xr:uid="{00000000-0005-0000-0000-0000A7190000}"/>
    <cellStyle name="Comma [0] 126 3 3" xfId="19324" xr:uid="{00000000-0005-0000-0000-0000A8190000}"/>
    <cellStyle name="Comma [0] 126 4" xfId="18319" xr:uid="{00000000-0005-0000-0000-0000A9190000}"/>
    <cellStyle name="Comma [0] 126 4 2" xfId="19655" xr:uid="{00000000-0005-0000-0000-0000AA190000}"/>
    <cellStyle name="Comma [0] 126 5" xfId="18993" xr:uid="{00000000-0005-0000-0000-0000AB190000}"/>
    <cellStyle name="Comma [0] 127" xfId="17406" xr:uid="{00000000-0005-0000-0000-0000AC190000}"/>
    <cellStyle name="Comma [0] 127 2" xfId="17676" xr:uid="{00000000-0005-0000-0000-0000AD190000}"/>
    <cellStyle name="Comma [0] 127 2 2" xfId="18125" xr:uid="{00000000-0005-0000-0000-0000AE190000}"/>
    <cellStyle name="Comma [0] 127 2 2 2" xfId="18797" xr:uid="{00000000-0005-0000-0000-0000AF190000}"/>
    <cellStyle name="Comma [0] 127 2 2 2 2" xfId="20133" xr:uid="{00000000-0005-0000-0000-0000B0190000}"/>
    <cellStyle name="Comma [0] 127 2 2 3" xfId="19471" xr:uid="{00000000-0005-0000-0000-0000B1190000}"/>
    <cellStyle name="Comma [0] 127 2 3" xfId="18466" xr:uid="{00000000-0005-0000-0000-0000B2190000}"/>
    <cellStyle name="Comma [0] 127 2 3 2" xfId="19802" xr:uid="{00000000-0005-0000-0000-0000B3190000}"/>
    <cellStyle name="Comma [0] 127 2 4" xfId="19140" xr:uid="{00000000-0005-0000-0000-0000B4190000}"/>
    <cellStyle name="Comma [0] 127 3" xfId="17959" xr:uid="{00000000-0005-0000-0000-0000B5190000}"/>
    <cellStyle name="Comma [0] 127 3 2" xfId="18631" xr:uid="{00000000-0005-0000-0000-0000B6190000}"/>
    <cellStyle name="Comma [0] 127 3 2 2" xfId="19967" xr:uid="{00000000-0005-0000-0000-0000B7190000}"/>
    <cellStyle name="Comma [0] 127 3 3" xfId="19305" xr:uid="{00000000-0005-0000-0000-0000B8190000}"/>
    <cellStyle name="Comma [0] 127 4" xfId="18300" xr:uid="{00000000-0005-0000-0000-0000B9190000}"/>
    <cellStyle name="Comma [0] 127 4 2" xfId="19636" xr:uid="{00000000-0005-0000-0000-0000BA190000}"/>
    <cellStyle name="Comma [0] 127 5" xfId="18974" xr:uid="{00000000-0005-0000-0000-0000BB190000}"/>
    <cellStyle name="Comma [0] 128" xfId="17432" xr:uid="{00000000-0005-0000-0000-0000BC190000}"/>
    <cellStyle name="Comma [0] 128 2" xfId="17692" xr:uid="{00000000-0005-0000-0000-0000BD190000}"/>
    <cellStyle name="Comma [0] 128 2 2" xfId="18141" xr:uid="{00000000-0005-0000-0000-0000BE190000}"/>
    <cellStyle name="Comma [0] 128 2 2 2" xfId="18813" xr:uid="{00000000-0005-0000-0000-0000BF190000}"/>
    <cellStyle name="Comma [0] 128 2 2 2 2" xfId="20149" xr:uid="{00000000-0005-0000-0000-0000C0190000}"/>
    <cellStyle name="Comma [0] 128 2 2 3" xfId="19487" xr:uid="{00000000-0005-0000-0000-0000C1190000}"/>
    <cellStyle name="Comma [0] 128 2 3" xfId="18482" xr:uid="{00000000-0005-0000-0000-0000C2190000}"/>
    <cellStyle name="Comma [0] 128 2 3 2" xfId="19818" xr:uid="{00000000-0005-0000-0000-0000C3190000}"/>
    <cellStyle name="Comma [0] 128 2 4" xfId="19156" xr:uid="{00000000-0005-0000-0000-0000C4190000}"/>
    <cellStyle name="Comma [0] 128 3" xfId="17975" xr:uid="{00000000-0005-0000-0000-0000C5190000}"/>
    <cellStyle name="Comma [0] 128 3 2" xfId="18647" xr:uid="{00000000-0005-0000-0000-0000C6190000}"/>
    <cellStyle name="Comma [0] 128 3 2 2" xfId="19983" xr:uid="{00000000-0005-0000-0000-0000C7190000}"/>
    <cellStyle name="Comma [0] 128 3 3" xfId="19321" xr:uid="{00000000-0005-0000-0000-0000C8190000}"/>
    <cellStyle name="Comma [0] 128 4" xfId="18316" xr:uid="{00000000-0005-0000-0000-0000C9190000}"/>
    <cellStyle name="Comma [0] 128 4 2" xfId="19652" xr:uid="{00000000-0005-0000-0000-0000CA190000}"/>
    <cellStyle name="Comma [0] 128 5" xfId="18990" xr:uid="{00000000-0005-0000-0000-0000CB190000}"/>
    <cellStyle name="Comma [0] 129" xfId="17411" xr:uid="{00000000-0005-0000-0000-0000CC190000}"/>
    <cellStyle name="Comma [0] 129 2" xfId="17679" xr:uid="{00000000-0005-0000-0000-0000CD190000}"/>
    <cellStyle name="Comma [0] 129 2 2" xfId="18128" xr:uid="{00000000-0005-0000-0000-0000CE190000}"/>
    <cellStyle name="Comma [0] 129 2 2 2" xfId="18800" xr:uid="{00000000-0005-0000-0000-0000CF190000}"/>
    <cellStyle name="Comma [0] 129 2 2 2 2" xfId="20136" xr:uid="{00000000-0005-0000-0000-0000D0190000}"/>
    <cellStyle name="Comma [0] 129 2 2 3" xfId="19474" xr:uid="{00000000-0005-0000-0000-0000D1190000}"/>
    <cellStyle name="Comma [0] 129 2 3" xfId="18469" xr:uid="{00000000-0005-0000-0000-0000D2190000}"/>
    <cellStyle name="Comma [0] 129 2 3 2" xfId="19805" xr:uid="{00000000-0005-0000-0000-0000D3190000}"/>
    <cellStyle name="Comma [0] 129 2 4" xfId="19143" xr:uid="{00000000-0005-0000-0000-0000D4190000}"/>
    <cellStyle name="Comma [0] 129 3" xfId="17962" xr:uid="{00000000-0005-0000-0000-0000D5190000}"/>
    <cellStyle name="Comma [0] 129 3 2" xfId="18634" xr:uid="{00000000-0005-0000-0000-0000D6190000}"/>
    <cellStyle name="Comma [0] 129 3 2 2" xfId="19970" xr:uid="{00000000-0005-0000-0000-0000D7190000}"/>
    <cellStyle name="Comma [0] 129 3 3" xfId="19308" xr:uid="{00000000-0005-0000-0000-0000D8190000}"/>
    <cellStyle name="Comma [0] 129 4" xfId="18303" xr:uid="{00000000-0005-0000-0000-0000D9190000}"/>
    <cellStyle name="Comma [0] 129 4 2" xfId="19639" xr:uid="{00000000-0005-0000-0000-0000DA190000}"/>
    <cellStyle name="Comma [0] 129 5" xfId="18977" xr:uid="{00000000-0005-0000-0000-0000DB190000}"/>
    <cellStyle name="Comma [0] 13" xfId="1289" xr:uid="{00000000-0005-0000-0000-0000DC190000}"/>
    <cellStyle name="Comma [0] 13 2" xfId="1290" xr:uid="{00000000-0005-0000-0000-0000DD190000}"/>
    <cellStyle name="Comma [0] 13 3" xfId="7822" xr:uid="{00000000-0005-0000-0000-0000DE190000}"/>
    <cellStyle name="Comma [0] 130" xfId="17428" xr:uid="{00000000-0005-0000-0000-0000DF190000}"/>
    <cellStyle name="Comma [0] 130 2" xfId="17690" xr:uid="{00000000-0005-0000-0000-0000E0190000}"/>
    <cellStyle name="Comma [0] 130 2 2" xfId="18139" xr:uid="{00000000-0005-0000-0000-0000E1190000}"/>
    <cellStyle name="Comma [0] 130 2 2 2" xfId="18811" xr:uid="{00000000-0005-0000-0000-0000E2190000}"/>
    <cellStyle name="Comma [0] 130 2 2 2 2" xfId="20147" xr:uid="{00000000-0005-0000-0000-0000E3190000}"/>
    <cellStyle name="Comma [0] 130 2 2 3" xfId="19485" xr:uid="{00000000-0005-0000-0000-0000E4190000}"/>
    <cellStyle name="Comma [0] 130 2 3" xfId="18480" xr:uid="{00000000-0005-0000-0000-0000E5190000}"/>
    <cellStyle name="Comma [0] 130 2 3 2" xfId="19816" xr:uid="{00000000-0005-0000-0000-0000E6190000}"/>
    <cellStyle name="Comma [0] 130 2 4" xfId="19154" xr:uid="{00000000-0005-0000-0000-0000E7190000}"/>
    <cellStyle name="Comma [0] 130 3" xfId="17973" xr:uid="{00000000-0005-0000-0000-0000E8190000}"/>
    <cellStyle name="Comma [0] 130 3 2" xfId="18645" xr:uid="{00000000-0005-0000-0000-0000E9190000}"/>
    <cellStyle name="Comma [0] 130 3 2 2" xfId="19981" xr:uid="{00000000-0005-0000-0000-0000EA190000}"/>
    <cellStyle name="Comma [0] 130 3 3" xfId="19319" xr:uid="{00000000-0005-0000-0000-0000EB190000}"/>
    <cellStyle name="Comma [0] 130 4" xfId="18314" xr:uid="{00000000-0005-0000-0000-0000EC190000}"/>
    <cellStyle name="Comma [0] 130 4 2" xfId="19650" xr:uid="{00000000-0005-0000-0000-0000ED190000}"/>
    <cellStyle name="Comma [0] 130 5" xfId="18988" xr:uid="{00000000-0005-0000-0000-0000EE190000}"/>
    <cellStyle name="Comma [0] 131" xfId="17563" xr:uid="{00000000-0005-0000-0000-0000EF190000}"/>
    <cellStyle name="Comma [0] 132" xfId="17417" xr:uid="{00000000-0005-0000-0000-0000F0190000}"/>
    <cellStyle name="Comma [0] 132 2" xfId="17682" xr:uid="{00000000-0005-0000-0000-0000F1190000}"/>
    <cellStyle name="Comma [0] 132 2 2" xfId="18131" xr:uid="{00000000-0005-0000-0000-0000F2190000}"/>
    <cellStyle name="Comma [0] 132 2 2 2" xfId="18803" xr:uid="{00000000-0005-0000-0000-0000F3190000}"/>
    <cellStyle name="Comma [0] 132 2 2 2 2" xfId="20139" xr:uid="{00000000-0005-0000-0000-0000F4190000}"/>
    <cellStyle name="Comma [0] 132 2 2 3" xfId="19477" xr:uid="{00000000-0005-0000-0000-0000F5190000}"/>
    <cellStyle name="Comma [0] 132 2 3" xfId="18472" xr:uid="{00000000-0005-0000-0000-0000F6190000}"/>
    <cellStyle name="Comma [0] 132 2 3 2" xfId="19808" xr:uid="{00000000-0005-0000-0000-0000F7190000}"/>
    <cellStyle name="Comma [0] 132 2 4" xfId="19146" xr:uid="{00000000-0005-0000-0000-0000F8190000}"/>
    <cellStyle name="Comma [0] 132 3" xfId="17965" xr:uid="{00000000-0005-0000-0000-0000F9190000}"/>
    <cellStyle name="Comma [0] 132 3 2" xfId="18637" xr:uid="{00000000-0005-0000-0000-0000FA190000}"/>
    <cellStyle name="Comma [0] 132 3 2 2" xfId="19973" xr:uid="{00000000-0005-0000-0000-0000FB190000}"/>
    <cellStyle name="Comma [0] 132 3 3" xfId="19311" xr:uid="{00000000-0005-0000-0000-0000FC190000}"/>
    <cellStyle name="Comma [0] 132 4" xfId="18306" xr:uid="{00000000-0005-0000-0000-0000FD190000}"/>
    <cellStyle name="Comma [0] 132 4 2" xfId="19642" xr:uid="{00000000-0005-0000-0000-0000FE190000}"/>
    <cellStyle name="Comma [0] 132 5" xfId="18980" xr:uid="{00000000-0005-0000-0000-0000FF190000}"/>
    <cellStyle name="Comma [0] 133" xfId="17560" xr:uid="{00000000-0005-0000-0000-0000001A0000}"/>
    <cellStyle name="Comma [0] 133 2" xfId="17753" xr:uid="{00000000-0005-0000-0000-0000011A0000}"/>
    <cellStyle name="Comma [0] 133 2 2" xfId="18202" xr:uid="{00000000-0005-0000-0000-0000021A0000}"/>
    <cellStyle name="Comma [0] 133 2 2 2" xfId="18874" xr:uid="{00000000-0005-0000-0000-0000031A0000}"/>
    <cellStyle name="Comma [0] 133 2 2 2 2" xfId="20210" xr:uid="{00000000-0005-0000-0000-0000041A0000}"/>
    <cellStyle name="Comma [0] 133 2 2 3" xfId="19548" xr:uid="{00000000-0005-0000-0000-0000051A0000}"/>
    <cellStyle name="Comma [0] 133 2 3" xfId="18543" xr:uid="{00000000-0005-0000-0000-0000061A0000}"/>
    <cellStyle name="Comma [0] 133 2 3 2" xfId="19879" xr:uid="{00000000-0005-0000-0000-0000071A0000}"/>
    <cellStyle name="Comma [0] 133 2 4" xfId="19217" xr:uid="{00000000-0005-0000-0000-0000081A0000}"/>
    <cellStyle name="Comma [0] 133 3" xfId="18036" xr:uid="{00000000-0005-0000-0000-0000091A0000}"/>
    <cellStyle name="Comma [0] 133 3 2" xfId="18708" xr:uid="{00000000-0005-0000-0000-00000A1A0000}"/>
    <cellStyle name="Comma [0] 133 3 2 2" xfId="20044" xr:uid="{00000000-0005-0000-0000-00000B1A0000}"/>
    <cellStyle name="Comma [0] 133 3 3" xfId="19382" xr:uid="{00000000-0005-0000-0000-00000C1A0000}"/>
    <cellStyle name="Comma [0] 133 4" xfId="18377" xr:uid="{00000000-0005-0000-0000-00000D1A0000}"/>
    <cellStyle name="Comma [0] 133 4 2" xfId="19713" xr:uid="{00000000-0005-0000-0000-00000E1A0000}"/>
    <cellStyle name="Comma [0] 133 5" xfId="19051" xr:uid="{00000000-0005-0000-0000-00000F1A0000}"/>
    <cellStyle name="Comma [0] 134" xfId="17574" xr:uid="{00000000-0005-0000-0000-0000101A0000}"/>
    <cellStyle name="Comma [0] 134 2" xfId="17865" xr:uid="{00000000-0005-0000-0000-0000111A0000}"/>
    <cellStyle name="Comma [0] 134 2 2" xfId="18208" xr:uid="{00000000-0005-0000-0000-0000121A0000}"/>
    <cellStyle name="Comma [0] 134 2 2 2" xfId="18880" xr:uid="{00000000-0005-0000-0000-0000131A0000}"/>
    <cellStyle name="Comma [0] 134 2 2 2 2" xfId="20216" xr:uid="{00000000-0005-0000-0000-0000141A0000}"/>
    <cellStyle name="Comma [0] 134 2 2 3" xfId="19554" xr:uid="{00000000-0005-0000-0000-0000151A0000}"/>
    <cellStyle name="Comma [0] 134 2 3" xfId="18549" xr:uid="{00000000-0005-0000-0000-0000161A0000}"/>
    <cellStyle name="Comma [0] 134 2 3 2" xfId="19885" xr:uid="{00000000-0005-0000-0000-0000171A0000}"/>
    <cellStyle name="Comma [0] 134 2 4" xfId="19223" xr:uid="{00000000-0005-0000-0000-0000181A0000}"/>
    <cellStyle name="Comma [0] 134 3" xfId="21172" xr:uid="{00000000-0005-0000-0000-0000191A0000}"/>
    <cellStyle name="Comma [0] 135" xfId="17757" xr:uid="{00000000-0005-0000-0000-00001A1A0000}"/>
    <cellStyle name="Comma [0] 135 2" xfId="21174" xr:uid="{00000000-0005-0000-0000-00001B1A0000}"/>
    <cellStyle name="Comma [0] 136" xfId="17841" xr:uid="{00000000-0005-0000-0000-00001C1A0000}"/>
    <cellStyle name="Comma [0] 136 2" xfId="21176" xr:uid="{00000000-0005-0000-0000-00001D1A0000}"/>
    <cellStyle name="Comma [0] 136 3" xfId="21171" xr:uid="{00000000-0005-0000-0000-00001E1A0000}"/>
    <cellStyle name="Comma [0] 137" xfId="17571" xr:uid="{00000000-0005-0000-0000-00001F1A0000}"/>
    <cellStyle name="Comma [0] 137 2" xfId="18039" xr:uid="{00000000-0005-0000-0000-0000201A0000}"/>
    <cellStyle name="Comma [0] 137 2 2" xfId="18711" xr:uid="{00000000-0005-0000-0000-0000211A0000}"/>
    <cellStyle name="Comma [0] 137 2 2 2" xfId="20047" xr:uid="{00000000-0005-0000-0000-0000221A0000}"/>
    <cellStyle name="Comma [0] 137 2 3" xfId="19385" xr:uid="{00000000-0005-0000-0000-0000231A0000}"/>
    <cellStyle name="Comma [0] 137 3" xfId="18380" xr:uid="{00000000-0005-0000-0000-0000241A0000}"/>
    <cellStyle name="Comma [0] 137 3 2" xfId="19716" xr:uid="{00000000-0005-0000-0000-0000251A0000}"/>
    <cellStyle name="Comma [0] 137 4" xfId="19054" xr:uid="{00000000-0005-0000-0000-0000261A0000}"/>
    <cellStyle name="Comma [0] 138" xfId="17618" xr:uid="{00000000-0005-0000-0000-0000271A0000}"/>
    <cellStyle name="Comma [0] 138 2" xfId="18067" xr:uid="{00000000-0005-0000-0000-0000281A0000}"/>
    <cellStyle name="Comma [0] 138 2 2" xfId="18739" xr:uid="{00000000-0005-0000-0000-0000291A0000}"/>
    <cellStyle name="Comma [0] 138 2 2 2" xfId="20075" xr:uid="{00000000-0005-0000-0000-00002A1A0000}"/>
    <cellStyle name="Comma [0] 138 2 3" xfId="19413" xr:uid="{00000000-0005-0000-0000-00002B1A0000}"/>
    <cellStyle name="Comma [0] 138 3" xfId="18408" xr:uid="{00000000-0005-0000-0000-00002C1A0000}"/>
    <cellStyle name="Comma [0] 138 3 2" xfId="19744" xr:uid="{00000000-0005-0000-0000-00002D1A0000}"/>
    <cellStyle name="Comma [0] 138 4" xfId="19082" xr:uid="{00000000-0005-0000-0000-00002E1A0000}"/>
    <cellStyle name="Comma [0] 138 5" xfId="21182" xr:uid="{00000000-0005-0000-0000-00002F1A0000}"/>
    <cellStyle name="Comma [0] 139" xfId="17590" xr:uid="{00000000-0005-0000-0000-0000301A0000}"/>
    <cellStyle name="Comma [0] 139 2" xfId="18051" xr:uid="{00000000-0005-0000-0000-0000311A0000}"/>
    <cellStyle name="Comma [0] 139 2 2" xfId="18723" xr:uid="{00000000-0005-0000-0000-0000321A0000}"/>
    <cellStyle name="Comma [0] 139 2 2 2" xfId="20059" xr:uid="{00000000-0005-0000-0000-0000331A0000}"/>
    <cellStyle name="Comma [0] 139 2 3" xfId="19397" xr:uid="{00000000-0005-0000-0000-0000341A0000}"/>
    <cellStyle name="Comma [0] 139 3" xfId="18392" xr:uid="{00000000-0005-0000-0000-0000351A0000}"/>
    <cellStyle name="Comma [0] 139 3 2" xfId="19728" xr:uid="{00000000-0005-0000-0000-0000361A0000}"/>
    <cellStyle name="Comma [0] 139 4" xfId="19066" xr:uid="{00000000-0005-0000-0000-0000371A0000}"/>
    <cellStyle name="Comma [0] 139 5" xfId="21164" xr:uid="{00000000-0005-0000-0000-0000381A0000}"/>
    <cellStyle name="Comma [0] 14" xfId="1291" xr:uid="{00000000-0005-0000-0000-0000391A0000}"/>
    <cellStyle name="Comma [0] 14 2" xfId="2052" xr:uid="{00000000-0005-0000-0000-00003A1A0000}"/>
    <cellStyle name="Comma [0] 14 2 2" xfId="20400" xr:uid="{00000000-0005-0000-0000-00003B1A0000}"/>
    <cellStyle name="Comma [0] 14 2 3" xfId="7823" xr:uid="{00000000-0005-0000-0000-00003C1A0000}"/>
    <cellStyle name="Comma [0] 14 3" xfId="7824" xr:uid="{00000000-0005-0000-0000-00003D1A0000}"/>
    <cellStyle name="Comma [0] 14 4" xfId="20399" xr:uid="{00000000-0005-0000-0000-00003E1A0000}"/>
    <cellStyle name="Comma [0] 140" xfId="17612" xr:uid="{00000000-0005-0000-0000-00003F1A0000}"/>
    <cellStyle name="Comma [0] 140 2" xfId="18065" xr:uid="{00000000-0005-0000-0000-0000401A0000}"/>
    <cellStyle name="Comma [0] 140 2 2" xfId="18737" xr:uid="{00000000-0005-0000-0000-0000411A0000}"/>
    <cellStyle name="Comma [0] 140 2 2 2" xfId="20073" xr:uid="{00000000-0005-0000-0000-0000421A0000}"/>
    <cellStyle name="Comma [0] 140 2 3" xfId="19411" xr:uid="{00000000-0005-0000-0000-0000431A0000}"/>
    <cellStyle name="Comma [0] 140 3" xfId="18406" xr:uid="{00000000-0005-0000-0000-0000441A0000}"/>
    <cellStyle name="Comma [0] 140 3 2" xfId="19742" xr:uid="{00000000-0005-0000-0000-0000451A0000}"/>
    <cellStyle name="Comma [0] 140 4" xfId="19080" xr:uid="{00000000-0005-0000-0000-0000461A0000}"/>
    <cellStyle name="Comma [0] 141" xfId="17870" xr:uid="{00000000-0005-0000-0000-0000471A0000}"/>
    <cellStyle name="Comma [0] 142" xfId="18211" xr:uid="{00000000-0005-0000-0000-0000481A0000}"/>
    <cellStyle name="Comma [0] 143" xfId="734" xr:uid="{00000000-0005-0000-0000-0000491A0000}"/>
    <cellStyle name="Comma [0] 143 2" xfId="939" xr:uid="{00000000-0005-0000-0000-00004A1A0000}"/>
    <cellStyle name="Comma [0] 144" xfId="18216" xr:uid="{00000000-0005-0000-0000-00004B1A0000}"/>
    <cellStyle name="Comma [0] 145" xfId="18883" xr:uid="{00000000-0005-0000-0000-00004C1A0000}"/>
    <cellStyle name="Comma [0] 146" xfId="18213" xr:uid="{00000000-0005-0000-0000-00004D1A0000}"/>
    <cellStyle name="Comma [0] 146 2" xfId="19556" xr:uid="{00000000-0005-0000-0000-00004E1A0000}"/>
    <cellStyle name="Comma [0] 147" xfId="18890" xr:uid="{00000000-0005-0000-0000-00004F1A0000}"/>
    <cellStyle name="Comma [0] 148" xfId="18887" xr:uid="{00000000-0005-0000-0000-0000501A0000}"/>
    <cellStyle name="Comma [0] 149" xfId="2058" xr:uid="{00000000-0005-0000-0000-0000511A0000}"/>
    <cellStyle name="Comma [0] 15" xfId="1292" xr:uid="{00000000-0005-0000-0000-0000521A0000}"/>
    <cellStyle name="Comma [0] 15 10" xfId="2081" xr:uid="{00000000-0005-0000-0000-0000531A0000}"/>
    <cellStyle name="Comma [0] 15 2" xfId="2086" xr:uid="{00000000-0005-0000-0000-0000541A0000}"/>
    <cellStyle name="Comma [0] 15 2 2" xfId="17302" xr:uid="{00000000-0005-0000-0000-0000551A0000}"/>
    <cellStyle name="Comma [0] 15 2 2 2" xfId="17638" xr:uid="{00000000-0005-0000-0000-0000561A0000}"/>
    <cellStyle name="Comma [0] 15 2 2 2 2" xfId="18087" xr:uid="{00000000-0005-0000-0000-0000571A0000}"/>
    <cellStyle name="Comma [0] 15 2 2 2 2 2" xfId="18759" xr:uid="{00000000-0005-0000-0000-0000581A0000}"/>
    <cellStyle name="Comma [0] 15 2 2 2 2 2 2" xfId="20095" xr:uid="{00000000-0005-0000-0000-0000591A0000}"/>
    <cellStyle name="Comma [0] 15 2 2 2 2 3" xfId="19433" xr:uid="{00000000-0005-0000-0000-00005A1A0000}"/>
    <cellStyle name="Comma [0] 15 2 2 2 3" xfId="18428" xr:uid="{00000000-0005-0000-0000-00005B1A0000}"/>
    <cellStyle name="Comma [0] 15 2 2 2 3 2" xfId="19764" xr:uid="{00000000-0005-0000-0000-00005C1A0000}"/>
    <cellStyle name="Comma [0] 15 2 2 2 4" xfId="19102" xr:uid="{00000000-0005-0000-0000-00005D1A0000}"/>
    <cellStyle name="Comma [0] 15 2 2 3" xfId="17921" xr:uid="{00000000-0005-0000-0000-00005E1A0000}"/>
    <cellStyle name="Comma [0] 15 2 2 3 2" xfId="18593" xr:uid="{00000000-0005-0000-0000-00005F1A0000}"/>
    <cellStyle name="Comma [0] 15 2 2 3 2 2" xfId="19929" xr:uid="{00000000-0005-0000-0000-0000601A0000}"/>
    <cellStyle name="Comma [0] 15 2 2 3 3" xfId="19267" xr:uid="{00000000-0005-0000-0000-0000611A0000}"/>
    <cellStyle name="Comma [0] 15 2 2 4" xfId="18262" xr:uid="{00000000-0005-0000-0000-0000621A0000}"/>
    <cellStyle name="Comma [0] 15 2 2 4 2" xfId="19598" xr:uid="{00000000-0005-0000-0000-0000631A0000}"/>
    <cellStyle name="Comma [0] 15 2 2 5" xfId="18936" xr:uid="{00000000-0005-0000-0000-0000641A0000}"/>
    <cellStyle name="Comma [0] 15 2 2 6" xfId="20403" xr:uid="{00000000-0005-0000-0000-0000651A0000}"/>
    <cellStyle name="Comma [0] 15 2 3" xfId="17585" xr:uid="{00000000-0005-0000-0000-0000661A0000}"/>
    <cellStyle name="Comma [0] 15 2 3 2" xfId="18046" xr:uid="{00000000-0005-0000-0000-0000671A0000}"/>
    <cellStyle name="Comma [0] 15 2 3 2 2" xfId="18718" xr:uid="{00000000-0005-0000-0000-0000681A0000}"/>
    <cellStyle name="Comma [0] 15 2 3 2 2 2" xfId="20054" xr:uid="{00000000-0005-0000-0000-0000691A0000}"/>
    <cellStyle name="Comma [0] 15 2 3 2 3" xfId="19392" xr:uid="{00000000-0005-0000-0000-00006A1A0000}"/>
    <cellStyle name="Comma [0] 15 2 3 3" xfId="18387" xr:uid="{00000000-0005-0000-0000-00006B1A0000}"/>
    <cellStyle name="Comma [0] 15 2 3 3 2" xfId="19723" xr:uid="{00000000-0005-0000-0000-00006C1A0000}"/>
    <cellStyle name="Comma [0] 15 2 3 4" xfId="19061" xr:uid="{00000000-0005-0000-0000-00006D1A0000}"/>
    <cellStyle name="Comma [0] 15 2 4" xfId="17881" xr:uid="{00000000-0005-0000-0000-00006E1A0000}"/>
    <cellStyle name="Comma [0] 15 2 4 2" xfId="18557" xr:uid="{00000000-0005-0000-0000-00006F1A0000}"/>
    <cellStyle name="Comma [0] 15 2 4 2 2" xfId="19893" xr:uid="{00000000-0005-0000-0000-0000701A0000}"/>
    <cellStyle name="Comma [0] 15 2 4 3" xfId="19231" xr:uid="{00000000-0005-0000-0000-0000711A0000}"/>
    <cellStyle name="Comma [0] 15 2 5" xfId="18227" xr:uid="{00000000-0005-0000-0000-0000721A0000}"/>
    <cellStyle name="Comma [0] 15 2 5 2" xfId="19563" xr:uid="{00000000-0005-0000-0000-0000731A0000}"/>
    <cellStyle name="Comma [0] 15 2 6" xfId="18901" xr:uid="{00000000-0005-0000-0000-0000741A0000}"/>
    <cellStyle name="Comma [0] 15 2 7" xfId="20402" xr:uid="{00000000-0005-0000-0000-0000751A0000}"/>
    <cellStyle name="Comma [0] 15 3" xfId="7825" xr:uid="{00000000-0005-0000-0000-0000761A0000}"/>
    <cellStyle name="Comma [0] 15 3 2" xfId="20404" xr:uid="{00000000-0005-0000-0000-0000771A0000}"/>
    <cellStyle name="Comma [0] 15 4" xfId="17296" xr:uid="{00000000-0005-0000-0000-0000781A0000}"/>
    <cellStyle name="Comma [0] 15 4 2" xfId="17633" xr:uid="{00000000-0005-0000-0000-0000791A0000}"/>
    <cellStyle name="Comma [0] 15 4 2 2" xfId="18082" xr:uid="{00000000-0005-0000-0000-00007A1A0000}"/>
    <cellStyle name="Comma [0] 15 4 2 2 2" xfId="18754" xr:uid="{00000000-0005-0000-0000-00007B1A0000}"/>
    <cellStyle name="Comma [0] 15 4 2 2 2 2" xfId="20090" xr:uid="{00000000-0005-0000-0000-00007C1A0000}"/>
    <cellStyle name="Comma [0] 15 4 2 2 3" xfId="19428" xr:uid="{00000000-0005-0000-0000-00007D1A0000}"/>
    <cellStyle name="Comma [0] 15 4 2 3" xfId="18423" xr:uid="{00000000-0005-0000-0000-00007E1A0000}"/>
    <cellStyle name="Comma [0] 15 4 2 3 2" xfId="19759" xr:uid="{00000000-0005-0000-0000-00007F1A0000}"/>
    <cellStyle name="Comma [0] 15 4 2 4" xfId="19097" xr:uid="{00000000-0005-0000-0000-0000801A0000}"/>
    <cellStyle name="Comma [0] 15 4 3" xfId="17916" xr:uid="{00000000-0005-0000-0000-0000811A0000}"/>
    <cellStyle name="Comma [0] 15 4 3 2" xfId="18588" xr:uid="{00000000-0005-0000-0000-0000821A0000}"/>
    <cellStyle name="Comma [0] 15 4 3 2 2" xfId="19924" xr:uid="{00000000-0005-0000-0000-0000831A0000}"/>
    <cellStyle name="Comma [0] 15 4 3 3" xfId="19262" xr:uid="{00000000-0005-0000-0000-0000841A0000}"/>
    <cellStyle name="Comma [0] 15 4 4" xfId="18257" xr:uid="{00000000-0005-0000-0000-0000851A0000}"/>
    <cellStyle name="Comma [0] 15 4 4 2" xfId="19593" xr:uid="{00000000-0005-0000-0000-0000861A0000}"/>
    <cellStyle name="Comma [0] 15 4 5" xfId="18931" xr:uid="{00000000-0005-0000-0000-0000871A0000}"/>
    <cellStyle name="Comma [0] 15 5" xfId="17580" xr:uid="{00000000-0005-0000-0000-0000881A0000}"/>
    <cellStyle name="Comma [0] 15 5 2" xfId="18041" xr:uid="{00000000-0005-0000-0000-0000891A0000}"/>
    <cellStyle name="Comma [0] 15 5 2 2" xfId="18713" xr:uid="{00000000-0005-0000-0000-00008A1A0000}"/>
    <cellStyle name="Comma [0] 15 5 2 2 2" xfId="20049" xr:uid="{00000000-0005-0000-0000-00008B1A0000}"/>
    <cellStyle name="Comma [0] 15 5 2 3" xfId="19387" xr:uid="{00000000-0005-0000-0000-00008C1A0000}"/>
    <cellStyle name="Comma [0] 15 5 3" xfId="18382" xr:uid="{00000000-0005-0000-0000-00008D1A0000}"/>
    <cellStyle name="Comma [0] 15 5 3 2" xfId="19718" xr:uid="{00000000-0005-0000-0000-00008E1A0000}"/>
    <cellStyle name="Comma [0] 15 5 4" xfId="19056" xr:uid="{00000000-0005-0000-0000-00008F1A0000}"/>
    <cellStyle name="Comma [0] 15 6" xfId="17876" xr:uid="{00000000-0005-0000-0000-0000901A0000}"/>
    <cellStyle name="Comma [0] 15 6 2" xfId="18552" xr:uid="{00000000-0005-0000-0000-0000911A0000}"/>
    <cellStyle name="Comma [0] 15 6 2 2" xfId="19888" xr:uid="{00000000-0005-0000-0000-0000921A0000}"/>
    <cellStyle name="Comma [0] 15 6 3" xfId="19226" xr:uid="{00000000-0005-0000-0000-0000931A0000}"/>
    <cellStyle name="Comma [0] 15 7" xfId="18222" xr:uid="{00000000-0005-0000-0000-0000941A0000}"/>
    <cellStyle name="Comma [0] 15 7 2" xfId="19558" xr:uid="{00000000-0005-0000-0000-0000951A0000}"/>
    <cellStyle name="Comma [0] 15 8" xfId="18896" xr:uid="{00000000-0005-0000-0000-0000961A0000}"/>
    <cellStyle name="Comma [0] 15 9" xfId="20401" xr:uid="{00000000-0005-0000-0000-0000971A0000}"/>
    <cellStyle name="Comma [0] 150" xfId="831" xr:uid="{00000000-0005-0000-0000-0000981A0000}"/>
    <cellStyle name="Comma [0] 150 2" xfId="1033" xr:uid="{00000000-0005-0000-0000-0000991A0000}"/>
    <cellStyle name="Comma [0] 151" xfId="832" xr:uid="{00000000-0005-0000-0000-00009A1A0000}"/>
    <cellStyle name="Comma [0] 151 2" xfId="1034" xr:uid="{00000000-0005-0000-0000-00009B1A0000}"/>
    <cellStyle name="Comma [0] 152" xfId="20397" xr:uid="{00000000-0005-0000-0000-00009C1A0000}"/>
    <cellStyle name="Comma [0] 153" xfId="20388" xr:uid="{00000000-0005-0000-0000-00009D1A0000}"/>
    <cellStyle name="Comma [0] 154" xfId="21102" xr:uid="{00000000-0005-0000-0000-00009E1A0000}"/>
    <cellStyle name="Comma [0] 155" xfId="20387" xr:uid="{00000000-0005-0000-0000-00009F1A0000}"/>
    <cellStyle name="Comma [0] 156" xfId="21133" xr:uid="{00000000-0005-0000-0000-0000A01A0000}"/>
    <cellStyle name="Comma [0] 157" xfId="20345" xr:uid="{00000000-0005-0000-0000-0000A11A0000}"/>
    <cellStyle name="Comma [0] 158" xfId="21138" xr:uid="{00000000-0005-0000-0000-0000A21A0000}"/>
    <cellStyle name="Comma [0] 159" xfId="20596" xr:uid="{00000000-0005-0000-0000-0000A31A0000}"/>
    <cellStyle name="Comma [0] 16" xfId="1612" xr:uid="{00000000-0005-0000-0000-0000A41A0000}"/>
    <cellStyle name="Comma [0] 16 2" xfId="7826" xr:uid="{00000000-0005-0000-0000-0000A51A0000}"/>
    <cellStyle name="Comma [0] 16 3" xfId="7827" xr:uid="{00000000-0005-0000-0000-0000A61A0000}"/>
    <cellStyle name="Comma [0] 16 4" xfId="17304" xr:uid="{00000000-0005-0000-0000-0000A71A0000}"/>
    <cellStyle name="Comma [0] 16 4 2" xfId="17640" xr:uid="{00000000-0005-0000-0000-0000A81A0000}"/>
    <cellStyle name="Comma [0] 16 4 2 2" xfId="18089" xr:uid="{00000000-0005-0000-0000-0000A91A0000}"/>
    <cellStyle name="Comma [0] 16 4 2 2 2" xfId="18761" xr:uid="{00000000-0005-0000-0000-0000AA1A0000}"/>
    <cellStyle name="Comma [0] 16 4 2 2 2 2" xfId="20097" xr:uid="{00000000-0005-0000-0000-0000AB1A0000}"/>
    <cellStyle name="Comma [0] 16 4 2 2 3" xfId="19435" xr:uid="{00000000-0005-0000-0000-0000AC1A0000}"/>
    <cellStyle name="Comma [0] 16 4 2 3" xfId="18430" xr:uid="{00000000-0005-0000-0000-0000AD1A0000}"/>
    <cellStyle name="Comma [0] 16 4 2 3 2" xfId="19766" xr:uid="{00000000-0005-0000-0000-0000AE1A0000}"/>
    <cellStyle name="Comma [0] 16 4 2 4" xfId="19104" xr:uid="{00000000-0005-0000-0000-0000AF1A0000}"/>
    <cellStyle name="Comma [0] 16 4 3" xfId="17923" xr:uid="{00000000-0005-0000-0000-0000B01A0000}"/>
    <cellStyle name="Comma [0] 16 4 3 2" xfId="18595" xr:uid="{00000000-0005-0000-0000-0000B11A0000}"/>
    <cellStyle name="Comma [0] 16 4 3 2 2" xfId="19931" xr:uid="{00000000-0005-0000-0000-0000B21A0000}"/>
    <cellStyle name="Comma [0] 16 4 3 3" xfId="19269" xr:uid="{00000000-0005-0000-0000-0000B31A0000}"/>
    <cellStyle name="Comma [0] 16 4 4" xfId="18264" xr:uid="{00000000-0005-0000-0000-0000B41A0000}"/>
    <cellStyle name="Comma [0] 16 4 4 2" xfId="19600" xr:uid="{00000000-0005-0000-0000-0000B51A0000}"/>
    <cellStyle name="Comma [0] 16 4 5" xfId="18938" xr:uid="{00000000-0005-0000-0000-0000B61A0000}"/>
    <cellStyle name="Comma [0] 16 5" xfId="17587" xr:uid="{00000000-0005-0000-0000-0000B71A0000}"/>
    <cellStyle name="Comma [0] 16 5 2" xfId="18048" xr:uid="{00000000-0005-0000-0000-0000B81A0000}"/>
    <cellStyle name="Comma [0] 16 5 2 2" xfId="18720" xr:uid="{00000000-0005-0000-0000-0000B91A0000}"/>
    <cellStyle name="Comma [0] 16 5 2 2 2" xfId="20056" xr:uid="{00000000-0005-0000-0000-0000BA1A0000}"/>
    <cellStyle name="Comma [0] 16 5 2 3" xfId="19394" xr:uid="{00000000-0005-0000-0000-0000BB1A0000}"/>
    <cellStyle name="Comma [0] 16 5 3" xfId="18389" xr:uid="{00000000-0005-0000-0000-0000BC1A0000}"/>
    <cellStyle name="Comma [0] 16 5 3 2" xfId="19725" xr:uid="{00000000-0005-0000-0000-0000BD1A0000}"/>
    <cellStyle name="Comma [0] 16 5 4" xfId="19063" xr:uid="{00000000-0005-0000-0000-0000BE1A0000}"/>
    <cellStyle name="Comma [0] 16 6" xfId="17883" xr:uid="{00000000-0005-0000-0000-0000BF1A0000}"/>
    <cellStyle name="Comma [0] 16 6 2" xfId="18559" xr:uid="{00000000-0005-0000-0000-0000C01A0000}"/>
    <cellStyle name="Comma [0] 16 6 2 2" xfId="19895" xr:uid="{00000000-0005-0000-0000-0000C11A0000}"/>
    <cellStyle name="Comma [0] 16 6 3" xfId="19233" xr:uid="{00000000-0005-0000-0000-0000C21A0000}"/>
    <cellStyle name="Comma [0] 16 7" xfId="18229" xr:uid="{00000000-0005-0000-0000-0000C31A0000}"/>
    <cellStyle name="Comma [0] 16 7 2" xfId="19565" xr:uid="{00000000-0005-0000-0000-0000C41A0000}"/>
    <cellStyle name="Comma [0] 16 8" xfId="18903" xr:uid="{00000000-0005-0000-0000-0000C51A0000}"/>
    <cellStyle name="Comma [0] 16 9" xfId="2088" xr:uid="{00000000-0005-0000-0000-0000C61A0000}"/>
    <cellStyle name="Comma [0] 160" xfId="21142" xr:uid="{00000000-0005-0000-0000-0000C71A0000}"/>
    <cellStyle name="Comma [0] 161" xfId="21145" xr:uid="{00000000-0005-0000-0000-0000C81A0000}"/>
    <cellStyle name="Comma [0] 162" xfId="21148" xr:uid="{00000000-0005-0000-0000-0000C91A0000}"/>
    <cellStyle name="Comma [0] 163" xfId="21158" xr:uid="{00000000-0005-0000-0000-0000CA1A0000}"/>
    <cellStyle name="Comma [0] 164" xfId="21160" xr:uid="{00000000-0005-0000-0000-0000CB1A0000}"/>
    <cellStyle name="Comma [0] 165" xfId="21168" xr:uid="{00000000-0005-0000-0000-0000CC1A0000}"/>
    <cellStyle name="Comma [0] 166" xfId="21186" xr:uid="{00000000-0005-0000-0000-0000CD1A0000}"/>
    <cellStyle name="Comma [0] 167" xfId="21187" xr:uid="{00000000-0005-0000-0000-0000CE1A0000}"/>
    <cellStyle name="Comma [0] 168" xfId="21189" xr:uid="{00000000-0005-0000-0000-0000CF1A0000}"/>
    <cellStyle name="Comma [0] 17" xfId="2097" xr:uid="{00000000-0005-0000-0000-0000D01A0000}"/>
    <cellStyle name="Comma [0] 17 2" xfId="7828" xr:uid="{00000000-0005-0000-0000-0000D11A0000}"/>
    <cellStyle name="Comma [0] 17 3" xfId="7829" xr:uid="{00000000-0005-0000-0000-0000D21A0000}"/>
    <cellStyle name="Comma [0] 17 4" xfId="17275" xr:uid="{00000000-0005-0000-0000-0000D31A0000}"/>
    <cellStyle name="Comma [0] 17 5" xfId="20405" xr:uid="{00000000-0005-0000-0000-0000D41A0000}"/>
    <cellStyle name="Comma [0] 18" xfId="7830" xr:uid="{00000000-0005-0000-0000-0000D51A0000}"/>
    <cellStyle name="Comma [0] 18 2" xfId="7831" xr:uid="{00000000-0005-0000-0000-0000D61A0000}"/>
    <cellStyle name="Comma [0] 18 3" xfId="7832" xr:uid="{00000000-0005-0000-0000-0000D71A0000}"/>
    <cellStyle name="Comma [0] 18 4" xfId="21048" xr:uid="{00000000-0005-0000-0000-0000D81A0000}"/>
    <cellStyle name="Comma [0] 19" xfId="7833" xr:uid="{00000000-0005-0000-0000-0000D91A0000}"/>
    <cellStyle name="Comma [0] 19 2" xfId="7834" xr:uid="{00000000-0005-0000-0000-0000DA1A0000}"/>
    <cellStyle name="Comma [0] 19 3" xfId="7835" xr:uid="{00000000-0005-0000-0000-0000DB1A0000}"/>
    <cellStyle name="Comma [0] 2" xfId="464" xr:uid="{00000000-0005-0000-0000-0000DC1A0000}"/>
    <cellStyle name="Comma [0] 2 10" xfId="7836" xr:uid="{00000000-0005-0000-0000-0000DD1A0000}"/>
    <cellStyle name="Comma [0] 2 10 2" xfId="7837" xr:uid="{00000000-0005-0000-0000-0000DE1A0000}"/>
    <cellStyle name="Comma [0] 2 10 2 2" xfId="7838" xr:uid="{00000000-0005-0000-0000-0000DF1A0000}"/>
    <cellStyle name="Comma [0] 2 10 2 2 2" xfId="7839" xr:uid="{00000000-0005-0000-0000-0000E01A0000}"/>
    <cellStyle name="Comma [0] 2 10 2 2 2 2" xfId="7840" xr:uid="{00000000-0005-0000-0000-0000E11A0000}"/>
    <cellStyle name="Comma [0] 2 10 2 2 2 3" xfId="7841" xr:uid="{00000000-0005-0000-0000-0000E21A0000}"/>
    <cellStyle name="Comma [0] 2 10 2 2 2 4" xfId="7842" xr:uid="{00000000-0005-0000-0000-0000E31A0000}"/>
    <cellStyle name="Comma [0] 2 10 2 2 2 5" xfId="7843" xr:uid="{00000000-0005-0000-0000-0000E41A0000}"/>
    <cellStyle name="Comma [0] 2 10 2 2 3" xfId="7844" xr:uid="{00000000-0005-0000-0000-0000E51A0000}"/>
    <cellStyle name="Comma [0] 2 10 2 2 4" xfId="7845" xr:uid="{00000000-0005-0000-0000-0000E61A0000}"/>
    <cellStyle name="Comma [0] 2 10 2 2 5" xfId="7846" xr:uid="{00000000-0005-0000-0000-0000E71A0000}"/>
    <cellStyle name="Comma [0] 2 10 2 3" xfId="7847" xr:uid="{00000000-0005-0000-0000-0000E81A0000}"/>
    <cellStyle name="Comma [0] 2 10 2 4" xfId="7848" xr:uid="{00000000-0005-0000-0000-0000E91A0000}"/>
    <cellStyle name="Comma [0] 2 10 2 5" xfId="7849" xr:uid="{00000000-0005-0000-0000-0000EA1A0000}"/>
    <cellStyle name="Comma [0] 2 10 2 6" xfId="7850" xr:uid="{00000000-0005-0000-0000-0000EB1A0000}"/>
    <cellStyle name="Comma [0] 2 10 2 7" xfId="7851" xr:uid="{00000000-0005-0000-0000-0000EC1A0000}"/>
    <cellStyle name="Comma [0] 2 10 3" xfId="7852" xr:uid="{00000000-0005-0000-0000-0000ED1A0000}"/>
    <cellStyle name="Comma [0] 2 10 3 2" xfId="7853" xr:uid="{00000000-0005-0000-0000-0000EE1A0000}"/>
    <cellStyle name="Comma [0] 2 10 3 2 2" xfId="7854" xr:uid="{00000000-0005-0000-0000-0000EF1A0000}"/>
    <cellStyle name="Comma [0] 2 10 3 2 3" xfId="7855" xr:uid="{00000000-0005-0000-0000-0000F01A0000}"/>
    <cellStyle name="Comma [0] 2 10 3 2 4" xfId="7856" xr:uid="{00000000-0005-0000-0000-0000F11A0000}"/>
    <cellStyle name="Comma [0] 2 10 3 2 5" xfId="7857" xr:uid="{00000000-0005-0000-0000-0000F21A0000}"/>
    <cellStyle name="Comma [0] 2 10 3 3" xfId="7858" xr:uid="{00000000-0005-0000-0000-0000F31A0000}"/>
    <cellStyle name="Comma [0] 2 10 3 4" xfId="7859" xr:uid="{00000000-0005-0000-0000-0000F41A0000}"/>
    <cellStyle name="Comma [0] 2 10 3 5" xfId="7860" xr:uid="{00000000-0005-0000-0000-0000F51A0000}"/>
    <cellStyle name="Comma [0] 2 10 4" xfId="7861" xr:uid="{00000000-0005-0000-0000-0000F61A0000}"/>
    <cellStyle name="Comma [0] 2 10 5" xfId="7862" xr:uid="{00000000-0005-0000-0000-0000F71A0000}"/>
    <cellStyle name="Comma [0] 2 10 6" xfId="7863" xr:uid="{00000000-0005-0000-0000-0000F81A0000}"/>
    <cellStyle name="Comma [0] 2 10 7" xfId="7864" xr:uid="{00000000-0005-0000-0000-0000F91A0000}"/>
    <cellStyle name="Comma [0] 2 11" xfId="7865" xr:uid="{00000000-0005-0000-0000-0000FA1A0000}"/>
    <cellStyle name="Comma [0] 2 12" xfId="7866" xr:uid="{00000000-0005-0000-0000-0000FB1A0000}"/>
    <cellStyle name="Comma [0] 2 13" xfId="7867" xr:uid="{00000000-0005-0000-0000-0000FC1A0000}"/>
    <cellStyle name="Comma [0] 2 14" xfId="7868" xr:uid="{00000000-0005-0000-0000-0000FD1A0000}"/>
    <cellStyle name="Comma [0] 2 15" xfId="7869" xr:uid="{00000000-0005-0000-0000-0000FE1A0000}"/>
    <cellStyle name="Comma [0] 2 15 2" xfId="7870" xr:uid="{00000000-0005-0000-0000-0000FF1A0000}"/>
    <cellStyle name="Comma [0] 2 16" xfId="7871" xr:uid="{00000000-0005-0000-0000-0000001B0000}"/>
    <cellStyle name="Comma [0] 2 17" xfId="7872" xr:uid="{00000000-0005-0000-0000-0000011B0000}"/>
    <cellStyle name="Comma [0] 2 18" xfId="7873" xr:uid="{00000000-0005-0000-0000-0000021B0000}"/>
    <cellStyle name="Comma [0] 2 19" xfId="7874" xr:uid="{00000000-0005-0000-0000-0000031B0000}"/>
    <cellStyle name="Comma [0] 2 2" xfId="499" xr:uid="{00000000-0005-0000-0000-0000041B0000}"/>
    <cellStyle name="Comma [0] 2 2 10" xfId="7875" xr:uid="{00000000-0005-0000-0000-0000051B0000}"/>
    <cellStyle name="Comma [0] 2 2 11" xfId="7876" xr:uid="{00000000-0005-0000-0000-0000061B0000}"/>
    <cellStyle name="Comma [0] 2 2 12" xfId="7877" xr:uid="{00000000-0005-0000-0000-0000071B0000}"/>
    <cellStyle name="Comma [0] 2 2 13" xfId="7878" xr:uid="{00000000-0005-0000-0000-0000081B0000}"/>
    <cellStyle name="Comma [0] 2 2 14" xfId="7879" xr:uid="{00000000-0005-0000-0000-0000091B0000}"/>
    <cellStyle name="Comma [0] 2 2 15" xfId="7880" xr:uid="{00000000-0005-0000-0000-00000A1B0000}"/>
    <cellStyle name="Comma [0] 2 2 16" xfId="7881" xr:uid="{00000000-0005-0000-0000-00000B1B0000}"/>
    <cellStyle name="Comma [0] 2 2 17" xfId="7882" xr:uid="{00000000-0005-0000-0000-00000C1B0000}"/>
    <cellStyle name="Comma [0] 2 2 18" xfId="7883" xr:uid="{00000000-0005-0000-0000-00000D1B0000}"/>
    <cellStyle name="Comma [0] 2 2 19" xfId="7884" xr:uid="{00000000-0005-0000-0000-00000E1B0000}"/>
    <cellStyle name="Comma [0] 2 2 2" xfId="702" xr:uid="{00000000-0005-0000-0000-00000F1B0000}"/>
    <cellStyle name="Comma [0] 2 2 2 2" xfId="1064" xr:uid="{00000000-0005-0000-0000-0000101B0000}"/>
    <cellStyle name="Comma [0] 2 2 2 2 2" xfId="7885" xr:uid="{00000000-0005-0000-0000-0000111B0000}"/>
    <cellStyle name="Comma [0] 2 2 2 3" xfId="7886" xr:uid="{00000000-0005-0000-0000-0000121B0000}"/>
    <cellStyle name="Comma [0] 2 2 2 4" xfId="1294" xr:uid="{00000000-0005-0000-0000-0000131B0000}"/>
    <cellStyle name="Comma [0] 2 2 2 5" xfId="907" xr:uid="{00000000-0005-0000-0000-0000141B0000}"/>
    <cellStyle name="Comma [0] 2 2 20" xfId="7887" xr:uid="{00000000-0005-0000-0000-0000151B0000}"/>
    <cellStyle name="Comma [0] 2 2 21" xfId="7888" xr:uid="{00000000-0005-0000-0000-0000161B0000}"/>
    <cellStyle name="Comma [0] 2 2 22" xfId="7889" xr:uid="{00000000-0005-0000-0000-0000171B0000}"/>
    <cellStyle name="Comma [0] 2 2 23" xfId="7890" xr:uid="{00000000-0005-0000-0000-0000181B0000}"/>
    <cellStyle name="Comma [0] 2 2 24" xfId="7891" xr:uid="{00000000-0005-0000-0000-0000191B0000}"/>
    <cellStyle name="Comma [0] 2 2 25" xfId="7892" xr:uid="{00000000-0005-0000-0000-00001A1B0000}"/>
    <cellStyle name="Comma [0] 2 2 26" xfId="7893" xr:uid="{00000000-0005-0000-0000-00001B1B0000}"/>
    <cellStyle name="Comma [0] 2 2 27" xfId="7894" xr:uid="{00000000-0005-0000-0000-00001C1B0000}"/>
    <cellStyle name="Comma [0] 2 2 28" xfId="7895" xr:uid="{00000000-0005-0000-0000-00001D1B0000}"/>
    <cellStyle name="Comma [0] 2 2 29" xfId="7896" xr:uid="{00000000-0005-0000-0000-00001E1B0000}"/>
    <cellStyle name="Comma [0] 2 2 3" xfId="1293" xr:uid="{00000000-0005-0000-0000-00001F1B0000}"/>
    <cellStyle name="Comma [0] 2 2 3 2" xfId="7897" xr:uid="{00000000-0005-0000-0000-0000201B0000}"/>
    <cellStyle name="Comma [0] 2 2 30" xfId="7898" xr:uid="{00000000-0005-0000-0000-0000211B0000}"/>
    <cellStyle name="Comma [0] 2 2 31" xfId="7899" xr:uid="{00000000-0005-0000-0000-0000221B0000}"/>
    <cellStyle name="Comma [0] 2 2 32" xfId="7900" xr:uid="{00000000-0005-0000-0000-0000231B0000}"/>
    <cellStyle name="Comma [0] 2 2 33" xfId="7901" xr:uid="{00000000-0005-0000-0000-0000241B0000}"/>
    <cellStyle name="Comma [0] 2 2 34" xfId="7902" xr:uid="{00000000-0005-0000-0000-0000251B0000}"/>
    <cellStyle name="Comma [0] 2 2 35" xfId="7903" xr:uid="{00000000-0005-0000-0000-0000261B0000}"/>
    <cellStyle name="Comma [0] 2 2 36" xfId="7904" xr:uid="{00000000-0005-0000-0000-0000271B0000}"/>
    <cellStyle name="Comma [0] 2 2 37" xfId="7905" xr:uid="{00000000-0005-0000-0000-0000281B0000}"/>
    <cellStyle name="Comma [0] 2 2 38" xfId="7906" xr:uid="{00000000-0005-0000-0000-0000291B0000}"/>
    <cellStyle name="Comma [0] 2 2 39" xfId="7907" xr:uid="{00000000-0005-0000-0000-00002A1B0000}"/>
    <cellStyle name="Comma [0] 2 2 4" xfId="7908" xr:uid="{00000000-0005-0000-0000-00002B1B0000}"/>
    <cellStyle name="Comma [0] 2 2 40" xfId="7909" xr:uid="{00000000-0005-0000-0000-00002C1B0000}"/>
    <cellStyle name="Comma [0] 2 2 41" xfId="7910" xr:uid="{00000000-0005-0000-0000-00002D1B0000}"/>
    <cellStyle name="Comma [0] 2 2 42" xfId="7911" xr:uid="{00000000-0005-0000-0000-00002E1B0000}"/>
    <cellStyle name="Comma [0] 2 2 43" xfId="7912" xr:uid="{00000000-0005-0000-0000-00002F1B0000}"/>
    <cellStyle name="Comma [0] 2 2 44" xfId="7913" xr:uid="{00000000-0005-0000-0000-0000301B0000}"/>
    <cellStyle name="Comma [0] 2 2 45" xfId="7914" xr:uid="{00000000-0005-0000-0000-0000311B0000}"/>
    <cellStyle name="Comma [0] 2 2 46" xfId="7915" xr:uid="{00000000-0005-0000-0000-0000321B0000}"/>
    <cellStyle name="Comma [0] 2 2 47" xfId="7916" xr:uid="{00000000-0005-0000-0000-0000331B0000}"/>
    <cellStyle name="Comma [0] 2 2 48" xfId="7917" xr:uid="{00000000-0005-0000-0000-0000341B0000}"/>
    <cellStyle name="Comma [0] 2 2 49" xfId="7918" xr:uid="{00000000-0005-0000-0000-0000351B0000}"/>
    <cellStyle name="Comma [0] 2 2 5" xfId="7919" xr:uid="{00000000-0005-0000-0000-0000361B0000}"/>
    <cellStyle name="Comma [0] 2 2 50" xfId="7920" xr:uid="{00000000-0005-0000-0000-0000371B0000}"/>
    <cellStyle name="Comma [0] 2 2 51" xfId="7921" xr:uid="{00000000-0005-0000-0000-0000381B0000}"/>
    <cellStyle name="Comma [0] 2 2 52" xfId="7922" xr:uid="{00000000-0005-0000-0000-0000391B0000}"/>
    <cellStyle name="Comma [0] 2 2 53" xfId="7923" xr:uid="{00000000-0005-0000-0000-00003A1B0000}"/>
    <cellStyle name="Comma [0] 2 2 54" xfId="7924" xr:uid="{00000000-0005-0000-0000-00003B1B0000}"/>
    <cellStyle name="Comma [0] 2 2 55" xfId="7925" xr:uid="{00000000-0005-0000-0000-00003C1B0000}"/>
    <cellStyle name="Comma [0] 2 2 56" xfId="7926" xr:uid="{00000000-0005-0000-0000-00003D1B0000}"/>
    <cellStyle name="Comma [0] 2 2 57" xfId="7927" xr:uid="{00000000-0005-0000-0000-00003E1B0000}"/>
    <cellStyle name="Comma [0] 2 2 58" xfId="7928" xr:uid="{00000000-0005-0000-0000-00003F1B0000}"/>
    <cellStyle name="Comma [0] 2 2 59" xfId="7929" xr:uid="{00000000-0005-0000-0000-0000401B0000}"/>
    <cellStyle name="Comma [0] 2 2 6" xfId="7930" xr:uid="{00000000-0005-0000-0000-0000411B0000}"/>
    <cellStyle name="Comma [0] 2 2 60" xfId="7931" xr:uid="{00000000-0005-0000-0000-0000421B0000}"/>
    <cellStyle name="Comma [0] 2 2 61" xfId="7932" xr:uid="{00000000-0005-0000-0000-0000431B0000}"/>
    <cellStyle name="Comma [0] 2 2 62" xfId="7933" xr:uid="{00000000-0005-0000-0000-0000441B0000}"/>
    <cellStyle name="Comma [0] 2 2 63" xfId="7934" xr:uid="{00000000-0005-0000-0000-0000451B0000}"/>
    <cellStyle name="Comma [0] 2 2 64" xfId="7935" xr:uid="{00000000-0005-0000-0000-0000461B0000}"/>
    <cellStyle name="Comma [0] 2 2 65" xfId="7936" xr:uid="{00000000-0005-0000-0000-0000471B0000}"/>
    <cellStyle name="Comma [0] 2 2 66" xfId="7937" xr:uid="{00000000-0005-0000-0000-0000481B0000}"/>
    <cellStyle name="Comma [0] 2 2 67" xfId="7938" xr:uid="{00000000-0005-0000-0000-0000491B0000}"/>
    <cellStyle name="Comma [0] 2 2 68" xfId="7939" xr:uid="{00000000-0005-0000-0000-00004A1B0000}"/>
    <cellStyle name="Comma [0] 2 2 69" xfId="7940" xr:uid="{00000000-0005-0000-0000-00004B1B0000}"/>
    <cellStyle name="Comma [0] 2 2 7" xfId="7941" xr:uid="{00000000-0005-0000-0000-00004C1B0000}"/>
    <cellStyle name="Comma [0] 2 2 70" xfId="7942" xr:uid="{00000000-0005-0000-0000-00004D1B0000}"/>
    <cellStyle name="Comma [0] 2 2 71" xfId="7943" xr:uid="{00000000-0005-0000-0000-00004E1B0000}"/>
    <cellStyle name="Comma [0] 2 2 72" xfId="7944" xr:uid="{00000000-0005-0000-0000-00004F1B0000}"/>
    <cellStyle name="Comma [0] 2 2 73" xfId="7945" xr:uid="{00000000-0005-0000-0000-0000501B0000}"/>
    <cellStyle name="Comma [0] 2 2 74" xfId="7946" xr:uid="{00000000-0005-0000-0000-0000511B0000}"/>
    <cellStyle name="Comma [0] 2 2 75" xfId="7947" xr:uid="{00000000-0005-0000-0000-0000521B0000}"/>
    <cellStyle name="Comma [0] 2 2 76" xfId="7948" xr:uid="{00000000-0005-0000-0000-0000531B0000}"/>
    <cellStyle name="Comma [0] 2 2 77" xfId="7949" xr:uid="{00000000-0005-0000-0000-0000541B0000}"/>
    <cellStyle name="Comma [0] 2 2 78" xfId="7950" xr:uid="{00000000-0005-0000-0000-0000551B0000}"/>
    <cellStyle name="Comma [0] 2 2 79" xfId="7951" xr:uid="{00000000-0005-0000-0000-0000561B0000}"/>
    <cellStyle name="Comma [0] 2 2 8" xfId="7952" xr:uid="{00000000-0005-0000-0000-0000571B0000}"/>
    <cellStyle name="Comma [0] 2 2 80" xfId="847" xr:uid="{00000000-0005-0000-0000-0000581B0000}"/>
    <cellStyle name="Comma [0] 2 2 9" xfId="7953" xr:uid="{00000000-0005-0000-0000-0000591B0000}"/>
    <cellStyle name="Comma [0] 2 20" xfId="7954" xr:uid="{00000000-0005-0000-0000-00005A1B0000}"/>
    <cellStyle name="Comma [0] 2 21" xfId="7955" xr:uid="{00000000-0005-0000-0000-00005B1B0000}"/>
    <cellStyle name="Comma [0] 2 22" xfId="7956" xr:uid="{00000000-0005-0000-0000-00005C1B0000}"/>
    <cellStyle name="Comma [0] 2 23" xfId="7957" xr:uid="{00000000-0005-0000-0000-00005D1B0000}"/>
    <cellStyle name="Comma [0] 2 24" xfId="7958" xr:uid="{00000000-0005-0000-0000-00005E1B0000}"/>
    <cellStyle name="Comma [0] 2 25" xfId="7959" xr:uid="{00000000-0005-0000-0000-00005F1B0000}"/>
    <cellStyle name="Comma [0] 2 26" xfId="7960" xr:uid="{00000000-0005-0000-0000-0000601B0000}"/>
    <cellStyle name="Comma [0] 2 27" xfId="7961" xr:uid="{00000000-0005-0000-0000-0000611B0000}"/>
    <cellStyle name="Comma [0] 2 28" xfId="7962" xr:uid="{00000000-0005-0000-0000-0000621B0000}"/>
    <cellStyle name="Comma [0] 2 29" xfId="7963" xr:uid="{00000000-0005-0000-0000-0000631B0000}"/>
    <cellStyle name="Comma [0] 2 3" xfId="500" xr:uid="{00000000-0005-0000-0000-0000641B0000}"/>
    <cellStyle name="Comma [0] 2 3 2" xfId="1295" xr:uid="{00000000-0005-0000-0000-0000651B0000}"/>
    <cellStyle name="Comma [0] 2 3 2 2" xfId="7964" xr:uid="{00000000-0005-0000-0000-0000661B0000}"/>
    <cellStyle name="Comma [0] 2 3 3" xfId="848" xr:uid="{00000000-0005-0000-0000-0000671B0000}"/>
    <cellStyle name="Comma [0] 2 30" xfId="7965" xr:uid="{00000000-0005-0000-0000-0000681B0000}"/>
    <cellStyle name="Comma [0] 2 31" xfId="7966" xr:uid="{00000000-0005-0000-0000-0000691B0000}"/>
    <cellStyle name="Comma [0] 2 32" xfId="7967" xr:uid="{00000000-0005-0000-0000-00006A1B0000}"/>
    <cellStyle name="Comma [0] 2 33" xfId="7968" xr:uid="{00000000-0005-0000-0000-00006B1B0000}"/>
    <cellStyle name="Comma [0] 2 34" xfId="7969" xr:uid="{00000000-0005-0000-0000-00006C1B0000}"/>
    <cellStyle name="Comma [0] 2 35" xfId="7970" xr:uid="{00000000-0005-0000-0000-00006D1B0000}"/>
    <cellStyle name="Comma [0] 2 36" xfId="7971" xr:uid="{00000000-0005-0000-0000-00006E1B0000}"/>
    <cellStyle name="Comma [0] 2 37" xfId="7972" xr:uid="{00000000-0005-0000-0000-00006F1B0000}"/>
    <cellStyle name="Comma [0] 2 38" xfId="7973" xr:uid="{00000000-0005-0000-0000-0000701B0000}"/>
    <cellStyle name="Comma [0] 2 39" xfId="7974" xr:uid="{00000000-0005-0000-0000-0000711B0000}"/>
    <cellStyle name="Comma [0] 2 4" xfId="501" xr:uid="{00000000-0005-0000-0000-0000721B0000}"/>
    <cellStyle name="Comma [0] 2 4 2" xfId="7976" xr:uid="{00000000-0005-0000-0000-0000731B0000}"/>
    <cellStyle name="Comma [0] 2 4 3" xfId="21058" xr:uid="{00000000-0005-0000-0000-0000741B0000}"/>
    <cellStyle name="Comma [0] 2 4 4" xfId="7975" xr:uid="{00000000-0005-0000-0000-0000751B0000}"/>
    <cellStyle name="Comma [0] 2 4 5" xfId="849" xr:uid="{00000000-0005-0000-0000-0000761B0000}"/>
    <cellStyle name="Comma [0] 2 40" xfId="7977" xr:uid="{00000000-0005-0000-0000-0000771B0000}"/>
    <cellStyle name="Comma [0] 2 41" xfId="7978" xr:uid="{00000000-0005-0000-0000-0000781B0000}"/>
    <cellStyle name="Comma [0] 2 42" xfId="7979" xr:uid="{00000000-0005-0000-0000-0000791B0000}"/>
    <cellStyle name="Comma [0] 2 43" xfId="7980" xr:uid="{00000000-0005-0000-0000-00007A1B0000}"/>
    <cellStyle name="Comma [0] 2 44" xfId="7981" xr:uid="{00000000-0005-0000-0000-00007B1B0000}"/>
    <cellStyle name="Comma [0] 2 45" xfId="7982" xr:uid="{00000000-0005-0000-0000-00007C1B0000}"/>
    <cellStyle name="Comma [0] 2 46" xfId="7983" xr:uid="{00000000-0005-0000-0000-00007D1B0000}"/>
    <cellStyle name="Comma [0] 2 47" xfId="7984" xr:uid="{00000000-0005-0000-0000-00007E1B0000}"/>
    <cellStyle name="Comma [0] 2 48" xfId="7985" xr:uid="{00000000-0005-0000-0000-00007F1B0000}"/>
    <cellStyle name="Comma [0] 2 49" xfId="7986" xr:uid="{00000000-0005-0000-0000-0000801B0000}"/>
    <cellStyle name="Comma [0] 2 5" xfId="502" xr:uid="{00000000-0005-0000-0000-0000811B0000}"/>
    <cellStyle name="Comma [0] 2 5 2" xfId="1038" xr:uid="{00000000-0005-0000-0000-0000821B0000}"/>
    <cellStyle name="Comma [0] 2 5 2 2" xfId="7988" xr:uid="{00000000-0005-0000-0000-0000831B0000}"/>
    <cellStyle name="Comma [0] 2 5 3" xfId="7987" xr:uid="{00000000-0005-0000-0000-0000841B0000}"/>
    <cellStyle name="Comma [0] 2 5 4" xfId="1191" xr:uid="{00000000-0005-0000-0000-0000851B0000}"/>
    <cellStyle name="Comma [0] 2 5 5" xfId="850" xr:uid="{00000000-0005-0000-0000-0000861B0000}"/>
    <cellStyle name="Comma [0] 2 50" xfId="7989" xr:uid="{00000000-0005-0000-0000-0000871B0000}"/>
    <cellStyle name="Comma [0] 2 51" xfId="7990" xr:uid="{00000000-0005-0000-0000-0000881B0000}"/>
    <cellStyle name="Comma [0] 2 52" xfId="7991" xr:uid="{00000000-0005-0000-0000-0000891B0000}"/>
    <cellStyle name="Comma [0] 2 53" xfId="7992" xr:uid="{00000000-0005-0000-0000-00008A1B0000}"/>
    <cellStyle name="Comma [0] 2 54" xfId="7993" xr:uid="{00000000-0005-0000-0000-00008B1B0000}"/>
    <cellStyle name="Comma [0] 2 55" xfId="7994" xr:uid="{00000000-0005-0000-0000-00008C1B0000}"/>
    <cellStyle name="Comma [0] 2 56" xfId="7995" xr:uid="{00000000-0005-0000-0000-00008D1B0000}"/>
    <cellStyle name="Comma [0] 2 57" xfId="7996" xr:uid="{00000000-0005-0000-0000-00008E1B0000}"/>
    <cellStyle name="Comma [0] 2 58" xfId="7997" xr:uid="{00000000-0005-0000-0000-00008F1B0000}"/>
    <cellStyle name="Comma [0] 2 59" xfId="7998" xr:uid="{00000000-0005-0000-0000-0000901B0000}"/>
    <cellStyle name="Comma [0] 2 6" xfId="498" xr:uid="{00000000-0005-0000-0000-0000911B0000}"/>
    <cellStyle name="Comma [0] 2 6 2" xfId="8000" xr:uid="{00000000-0005-0000-0000-0000921B0000}"/>
    <cellStyle name="Comma [0] 2 6 3" xfId="7999" xr:uid="{00000000-0005-0000-0000-0000931B0000}"/>
    <cellStyle name="Comma [0] 2 6 4" xfId="1202" xr:uid="{00000000-0005-0000-0000-0000941B0000}"/>
    <cellStyle name="Comma [0] 2 60" xfId="8001" xr:uid="{00000000-0005-0000-0000-0000951B0000}"/>
    <cellStyle name="Comma [0] 2 61" xfId="8002" xr:uid="{00000000-0005-0000-0000-0000961B0000}"/>
    <cellStyle name="Comma [0] 2 62" xfId="8003" xr:uid="{00000000-0005-0000-0000-0000971B0000}"/>
    <cellStyle name="Comma [0] 2 63" xfId="8004" xr:uid="{00000000-0005-0000-0000-0000981B0000}"/>
    <cellStyle name="Comma [0] 2 64" xfId="8005" xr:uid="{00000000-0005-0000-0000-0000991B0000}"/>
    <cellStyle name="Comma [0] 2 65" xfId="8006" xr:uid="{00000000-0005-0000-0000-00009A1B0000}"/>
    <cellStyle name="Comma [0] 2 66" xfId="8007" xr:uid="{00000000-0005-0000-0000-00009B1B0000}"/>
    <cellStyle name="Comma [0] 2 67" xfId="8008" xr:uid="{00000000-0005-0000-0000-00009C1B0000}"/>
    <cellStyle name="Comma [0] 2 68" xfId="8009" xr:uid="{00000000-0005-0000-0000-00009D1B0000}"/>
    <cellStyle name="Comma [0] 2 69" xfId="8010" xr:uid="{00000000-0005-0000-0000-00009E1B0000}"/>
    <cellStyle name="Comma [0] 2 7" xfId="837" xr:uid="{00000000-0005-0000-0000-00009F1B0000}"/>
    <cellStyle name="Comma [0] 2 7 2" xfId="8012" xr:uid="{00000000-0005-0000-0000-0000A01B0000}"/>
    <cellStyle name="Comma [0] 2 7 3" xfId="8011" xr:uid="{00000000-0005-0000-0000-0000A11B0000}"/>
    <cellStyle name="Comma [0] 2 70" xfId="8013" xr:uid="{00000000-0005-0000-0000-0000A21B0000}"/>
    <cellStyle name="Comma [0] 2 71" xfId="8014" xr:uid="{00000000-0005-0000-0000-0000A31B0000}"/>
    <cellStyle name="Comma [0] 2 72" xfId="8015" xr:uid="{00000000-0005-0000-0000-0000A41B0000}"/>
    <cellStyle name="Comma [0] 2 73" xfId="8016" xr:uid="{00000000-0005-0000-0000-0000A51B0000}"/>
    <cellStyle name="Comma [0] 2 74" xfId="8017" xr:uid="{00000000-0005-0000-0000-0000A61B0000}"/>
    <cellStyle name="Comma [0] 2 75" xfId="8018" xr:uid="{00000000-0005-0000-0000-0000A71B0000}"/>
    <cellStyle name="Comma [0] 2 76" xfId="8019" xr:uid="{00000000-0005-0000-0000-0000A81B0000}"/>
    <cellStyle name="Comma [0] 2 77" xfId="8020" xr:uid="{00000000-0005-0000-0000-0000A91B0000}"/>
    <cellStyle name="Comma [0] 2 78" xfId="8021" xr:uid="{00000000-0005-0000-0000-0000AA1B0000}"/>
    <cellStyle name="Comma [0] 2 79" xfId="8022" xr:uid="{00000000-0005-0000-0000-0000AB1B0000}"/>
    <cellStyle name="Comma [0] 2 8" xfId="8023" xr:uid="{00000000-0005-0000-0000-0000AC1B0000}"/>
    <cellStyle name="Comma [0] 2 8 2" xfId="8024" xr:uid="{00000000-0005-0000-0000-0000AD1B0000}"/>
    <cellStyle name="Comma [0] 2 80" xfId="8025" xr:uid="{00000000-0005-0000-0000-0000AE1B0000}"/>
    <cellStyle name="Comma [0] 2 81" xfId="8026" xr:uid="{00000000-0005-0000-0000-0000AF1B0000}"/>
    <cellStyle name="Comma [0] 2 82" xfId="2076" xr:uid="{00000000-0005-0000-0000-0000B01B0000}"/>
    <cellStyle name="Comma [0] 2 82 2" xfId="21179" xr:uid="{00000000-0005-0000-0000-0000B11B0000}"/>
    <cellStyle name="Comma [0] 2 83" xfId="21162" xr:uid="{00000000-0005-0000-0000-0000B21B0000}"/>
    <cellStyle name="Comma [0] 2 9" xfId="8027" xr:uid="{00000000-0005-0000-0000-0000B31B0000}"/>
    <cellStyle name="Comma [0] 2 9 2" xfId="8028" xr:uid="{00000000-0005-0000-0000-0000B41B0000}"/>
    <cellStyle name="Comma [0] 2 9 2 2" xfId="8029" xr:uid="{00000000-0005-0000-0000-0000B51B0000}"/>
    <cellStyle name="Comma [0] 2 9 3" xfId="8030" xr:uid="{00000000-0005-0000-0000-0000B61B0000}"/>
    <cellStyle name="Comma [0] 2_Draft report PMTI june09_Rev" xfId="8031" xr:uid="{00000000-0005-0000-0000-0000B71B0000}"/>
    <cellStyle name="Comma [0] 20" xfId="8032" xr:uid="{00000000-0005-0000-0000-0000B81B0000}"/>
    <cellStyle name="Comma [0] 20 2" xfId="8033" xr:uid="{00000000-0005-0000-0000-0000B91B0000}"/>
    <cellStyle name="Comma [0] 20 3" xfId="8034" xr:uid="{00000000-0005-0000-0000-0000BA1B0000}"/>
    <cellStyle name="Comma [0] 21" xfId="8035" xr:uid="{00000000-0005-0000-0000-0000BB1B0000}"/>
    <cellStyle name="Comma [0] 21 2" xfId="8036" xr:uid="{00000000-0005-0000-0000-0000BC1B0000}"/>
    <cellStyle name="Comma [0] 21 3" xfId="8037" xr:uid="{00000000-0005-0000-0000-0000BD1B0000}"/>
    <cellStyle name="Comma [0] 22" xfId="8038" xr:uid="{00000000-0005-0000-0000-0000BE1B0000}"/>
    <cellStyle name="Comma [0] 22 2" xfId="8039" xr:uid="{00000000-0005-0000-0000-0000BF1B0000}"/>
    <cellStyle name="Comma [0] 22 2 2" xfId="8040" xr:uid="{00000000-0005-0000-0000-0000C01B0000}"/>
    <cellStyle name="Comma [0] 23" xfId="8041" xr:uid="{00000000-0005-0000-0000-0000C11B0000}"/>
    <cellStyle name="Comma [0] 23 2" xfId="8042" xr:uid="{00000000-0005-0000-0000-0000C21B0000}"/>
    <cellStyle name="Comma [0] 24" xfId="8043" xr:uid="{00000000-0005-0000-0000-0000C31B0000}"/>
    <cellStyle name="Comma [0] 24 2" xfId="8044" xr:uid="{00000000-0005-0000-0000-0000C41B0000}"/>
    <cellStyle name="Comma [0] 24 3" xfId="8045" xr:uid="{00000000-0005-0000-0000-0000C51B0000}"/>
    <cellStyle name="Comma [0] 24 4" xfId="8046" xr:uid="{00000000-0005-0000-0000-0000C61B0000}"/>
    <cellStyle name="Comma [0] 25" xfId="8047" xr:uid="{00000000-0005-0000-0000-0000C71B0000}"/>
    <cellStyle name="Comma [0] 26" xfId="8048" xr:uid="{00000000-0005-0000-0000-0000C81B0000}"/>
    <cellStyle name="Comma [0] 26 2" xfId="8049" xr:uid="{00000000-0005-0000-0000-0000C91B0000}"/>
    <cellStyle name="Comma [0] 27" xfId="8050" xr:uid="{00000000-0005-0000-0000-0000CA1B0000}"/>
    <cellStyle name="Comma [0] 27 2" xfId="8051" xr:uid="{00000000-0005-0000-0000-0000CB1B0000}"/>
    <cellStyle name="Comma [0] 28" xfId="8052" xr:uid="{00000000-0005-0000-0000-0000CC1B0000}"/>
    <cellStyle name="Comma [0] 29" xfId="8053" xr:uid="{00000000-0005-0000-0000-0000CD1B0000}"/>
    <cellStyle name="Comma [0] 3" xfId="503" xr:uid="{00000000-0005-0000-0000-0000CE1B0000}"/>
    <cellStyle name="Comma [0] 3 10" xfId="8054" xr:uid="{00000000-0005-0000-0000-0000CF1B0000}"/>
    <cellStyle name="Comma [0] 3 11" xfId="8055" xr:uid="{00000000-0005-0000-0000-0000D01B0000}"/>
    <cellStyle name="Comma [0] 3 12" xfId="8056" xr:uid="{00000000-0005-0000-0000-0000D11B0000}"/>
    <cellStyle name="Comma [0] 3 13" xfId="8057" xr:uid="{00000000-0005-0000-0000-0000D21B0000}"/>
    <cellStyle name="Comma [0] 3 14" xfId="8058" xr:uid="{00000000-0005-0000-0000-0000D31B0000}"/>
    <cellStyle name="Comma [0] 3 15" xfId="8059" xr:uid="{00000000-0005-0000-0000-0000D41B0000}"/>
    <cellStyle name="Comma [0] 3 16" xfId="8060" xr:uid="{00000000-0005-0000-0000-0000D51B0000}"/>
    <cellStyle name="Comma [0] 3 17" xfId="8061" xr:uid="{00000000-0005-0000-0000-0000D61B0000}"/>
    <cellStyle name="Comma [0] 3 18" xfId="8062" xr:uid="{00000000-0005-0000-0000-0000D71B0000}"/>
    <cellStyle name="Comma [0] 3 19" xfId="8063" xr:uid="{00000000-0005-0000-0000-0000D81B0000}"/>
    <cellStyle name="Comma [0] 3 2" xfId="504" xr:uid="{00000000-0005-0000-0000-0000D91B0000}"/>
    <cellStyle name="Comma [0] 3 2 10" xfId="8064" xr:uid="{00000000-0005-0000-0000-0000DA1B0000}"/>
    <cellStyle name="Comma [0] 3 2 11" xfId="8065" xr:uid="{00000000-0005-0000-0000-0000DB1B0000}"/>
    <cellStyle name="Comma [0] 3 2 12" xfId="8066" xr:uid="{00000000-0005-0000-0000-0000DC1B0000}"/>
    <cellStyle name="Comma [0] 3 2 13" xfId="8067" xr:uid="{00000000-0005-0000-0000-0000DD1B0000}"/>
    <cellStyle name="Comma [0] 3 2 14" xfId="852" xr:uid="{00000000-0005-0000-0000-0000DE1B0000}"/>
    <cellStyle name="Comma [0] 3 2 2" xfId="505" xr:uid="{00000000-0005-0000-0000-0000DF1B0000}"/>
    <cellStyle name="Comma [0] 3 2 2 2" xfId="1297" xr:uid="{00000000-0005-0000-0000-0000E01B0000}"/>
    <cellStyle name="Comma [0] 3 2 2 3" xfId="1296" xr:uid="{00000000-0005-0000-0000-0000E11B0000}"/>
    <cellStyle name="Comma [0] 3 2 2 4" xfId="853" xr:uid="{00000000-0005-0000-0000-0000E21B0000}"/>
    <cellStyle name="Comma [0] 3 2 3" xfId="1298" xr:uid="{00000000-0005-0000-0000-0000E31B0000}"/>
    <cellStyle name="Comma [0] 3 2 4" xfId="8068" xr:uid="{00000000-0005-0000-0000-0000E41B0000}"/>
    <cellStyle name="Comma [0] 3 2 5" xfId="8069" xr:uid="{00000000-0005-0000-0000-0000E51B0000}"/>
    <cellStyle name="Comma [0] 3 2 6" xfId="8070" xr:uid="{00000000-0005-0000-0000-0000E61B0000}"/>
    <cellStyle name="Comma [0] 3 2 7" xfId="8071" xr:uid="{00000000-0005-0000-0000-0000E71B0000}"/>
    <cellStyle name="Comma [0] 3 2 8" xfId="8072" xr:uid="{00000000-0005-0000-0000-0000E81B0000}"/>
    <cellStyle name="Comma [0] 3 2 9" xfId="8073" xr:uid="{00000000-0005-0000-0000-0000E91B0000}"/>
    <cellStyle name="Comma [0] 3 20" xfId="8074" xr:uid="{00000000-0005-0000-0000-0000EA1B0000}"/>
    <cellStyle name="Comma [0] 3 21" xfId="8075" xr:uid="{00000000-0005-0000-0000-0000EB1B0000}"/>
    <cellStyle name="Comma [0] 3 22" xfId="8076" xr:uid="{00000000-0005-0000-0000-0000EC1B0000}"/>
    <cellStyle name="Comma [0] 3 23" xfId="8077" xr:uid="{00000000-0005-0000-0000-0000ED1B0000}"/>
    <cellStyle name="Comma [0] 3 24" xfId="8078" xr:uid="{00000000-0005-0000-0000-0000EE1B0000}"/>
    <cellStyle name="Comma [0] 3 25" xfId="8079" xr:uid="{00000000-0005-0000-0000-0000EF1B0000}"/>
    <cellStyle name="Comma [0] 3 26" xfId="8080" xr:uid="{00000000-0005-0000-0000-0000F01B0000}"/>
    <cellStyle name="Comma [0] 3 27" xfId="8081" xr:uid="{00000000-0005-0000-0000-0000F11B0000}"/>
    <cellStyle name="Comma [0] 3 28" xfId="8082" xr:uid="{00000000-0005-0000-0000-0000F21B0000}"/>
    <cellStyle name="Comma [0] 3 29" xfId="8083" xr:uid="{00000000-0005-0000-0000-0000F31B0000}"/>
    <cellStyle name="Comma [0] 3 3" xfId="506" xr:uid="{00000000-0005-0000-0000-0000F41B0000}"/>
    <cellStyle name="Comma [0] 3 3 2" xfId="1299" xr:uid="{00000000-0005-0000-0000-0000F51B0000}"/>
    <cellStyle name="Comma [0] 3 3 3" xfId="854" xr:uid="{00000000-0005-0000-0000-0000F61B0000}"/>
    <cellStyle name="Comma [0] 3 30" xfId="8084" xr:uid="{00000000-0005-0000-0000-0000F71B0000}"/>
    <cellStyle name="Comma [0] 3 31" xfId="8085" xr:uid="{00000000-0005-0000-0000-0000F81B0000}"/>
    <cellStyle name="Comma [0] 3 32" xfId="8086" xr:uid="{00000000-0005-0000-0000-0000F91B0000}"/>
    <cellStyle name="Comma [0] 3 33" xfId="8087" xr:uid="{00000000-0005-0000-0000-0000FA1B0000}"/>
    <cellStyle name="Comma [0] 3 34" xfId="8088" xr:uid="{00000000-0005-0000-0000-0000FB1B0000}"/>
    <cellStyle name="Comma [0] 3 35" xfId="8089" xr:uid="{00000000-0005-0000-0000-0000FC1B0000}"/>
    <cellStyle name="Comma [0] 3 36" xfId="8090" xr:uid="{00000000-0005-0000-0000-0000FD1B0000}"/>
    <cellStyle name="Comma [0] 3 37" xfId="8091" xr:uid="{00000000-0005-0000-0000-0000FE1B0000}"/>
    <cellStyle name="Comma [0] 3 38" xfId="8092" xr:uid="{00000000-0005-0000-0000-0000FF1B0000}"/>
    <cellStyle name="Comma [0] 3 39" xfId="8093" xr:uid="{00000000-0005-0000-0000-0000001C0000}"/>
    <cellStyle name="Comma [0] 3 4" xfId="8094" xr:uid="{00000000-0005-0000-0000-0000011C0000}"/>
    <cellStyle name="Comma [0] 3 40" xfId="8095" xr:uid="{00000000-0005-0000-0000-0000021C0000}"/>
    <cellStyle name="Comma [0] 3 41" xfId="8096" xr:uid="{00000000-0005-0000-0000-0000031C0000}"/>
    <cellStyle name="Comma [0] 3 42" xfId="8097" xr:uid="{00000000-0005-0000-0000-0000041C0000}"/>
    <cellStyle name="Comma [0] 3 43" xfId="8098" xr:uid="{00000000-0005-0000-0000-0000051C0000}"/>
    <cellStyle name="Comma [0] 3 44" xfId="8099" xr:uid="{00000000-0005-0000-0000-0000061C0000}"/>
    <cellStyle name="Comma [0] 3 45" xfId="8100" xr:uid="{00000000-0005-0000-0000-0000071C0000}"/>
    <cellStyle name="Comma [0] 3 46" xfId="8101" xr:uid="{00000000-0005-0000-0000-0000081C0000}"/>
    <cellStyle name="Comma [0] 3 47" xfId="8102" xr:uid="{00000000-0005-0000-0000-0000091C0000}"/>
    <cellStyle name="Comma [0] 3 48" xfId="8103" xr:uid="{00000000-0005-0000-0000-00000A1C0000}"/>
    <cellStyle name="Comma [0] 3 49" xfId="8104" xr:uid="{00000000-0005-0000-0000-00000B1C0000}"/>
    <cellStyle name="Comma [0] 3 5" xfId="8105" xr:uid="{00000000-0005-0000-0000-00000C1C0000}"/>
    <cellStyle name="Comma [0] 3 50" xfId="8106" xr:uid="{00000000-0005-0000-0000-00000D1C0000}"/>
    <cellStyle name="Comma [0] 3 51" xfId="8107" xr:uid="{00000000-0005-0000-0000-00000E1C0000}"/>
    <cellStyle name="Comma [0] 3 52" xfId="8108" xr:uid="{00000000-0005-0000-0000-00000F1C0000}"/>
    <cellStyle name="Comma [0] 3 53" xfId="8109" xr:uid="{00000000-0005-0000-0000-0000101C0000}"/>
    <cellStyle name="Comma [0] 3 54" xfId="8110" xr:uid="{00000000-0005-0000-0000-0000111C0000}"/>
    <cellStyle name="Comma [0] 3 55" xfId="8111" xr:uid="{00000000-0005-0000-0000-0000121C0000}"/>
    <cellStyle name="Comma [0] 3 56" xfId="8112" xr:uid="{00000000-0005-0000-0000-0000131C0000}"/>
    <cellStyle name="Comma [0] 3 57" xfId="8113" xr:uid="{00000000-0005-0000-0000-0000141C0000}"/>
    <cellStyle name="Comma [0] 3 58" xfId="8114" xr:uid="{00000000-0005-0000-0000-0000151C0000}"/>
    <cellStyle name="Comma [0] 3 59" xfId="8115" xr:uid="{00000000-0005-0000-0000-0000161C0000}"/>
    <cellStyle name="Comma [0] 3 6" xfId="8116" xr:uid="{00000000-0005-0000-0000-0000171C0000}"/>
    <cellStyle name="Comma [0] 3 60" xfId="8117" xr:uid="{00000000-0005-0000-0000-0000181C0000}"/>
    <cellStyle name="Comma [0] 3 61" xfId="8118" xr:uid="{00000000-0005-0000-0000-0000191C0000}"/>
    <cellStyle name="Comma [0] 3 62" xfId="8119" xr:uid="{00000000-0005-0000-0000-00001A1C0000}"/>
    <cellStyle name="Comma [0] 3 63" xfId="8120" xr:uid="{00000000-0005-0000-0000-00001B1C0000}"/>
    <cellStyle name="Comma [0] 3 64" xfId="8121" xr:uid="{00000000-0005-0000-0000-00001C1C0000}"/>
    <cellStyle name="Comma [0] 3 65" xfId="8122" xr:uid="{00000000-0005-0000-0000-00001D1C0000}"/>
    <cellStyle name="Comma [0] 3 66" xfId="8123" xr:uid="{00000000-0005-0000-0000-00001E1C0000}"/>
    <cellStyle name="Comma [0] 3 67" xfId="8124" xr:uid="{00000000-0005-0000-0000-00001F1C0000}"/>
    <cellStyle name="Comma [0] 3 68" xfId="8125" xr:uid="{00000000-0005-0000-0000-0000201C0000}"/>
    <cellStyle name="Comma [0] 3 69" xfId="8126" xr:uid="{00000000-0005-0000-0000-0000211C0000}"/>
    <cellStyle name="Comma [0] 3 7" xfId="8127" xr:uid="{00000000-0005-0000-0000-0000221C0000}"/>
    <cellStyle name="Comma [0] 3 70" xfId="8128" xr:uid="{00000000-0005-0000-0000-0000231C0000}"/>
    <cellStyle name="Comma [0] 3 71" xfId="8129" xr:uid="{00000000-0005-0000-0000-0000241C0000}"/>
    <cellStyle name="Comma [0] 3 72" xfId="8130" xr:uid="{00000000-0005-0000-0000-0000251C0000}"/>
    <cellStyle name="Comma [0] 3 73" xfId="8131" xr:uid="{00000000-0005-0000-0000-0000261C0000}"/>
    <cellStyle name="Comma [0] 3 74" xfId="8132" xr:uid="{00000000-0005-0000-0000-0000271C0000}"/>
    <cellStyle name="Comma [0] 3 75" xfId="8133" xr:uid="{00000000-0005-0000-0000-0000281C0000}"/>
    <cellStyle name="Comma [0] 3 76" xfId="8134" xr:uid="{00000000-0005-0000-0000-0000291C0000}"/>
    <cellStyle name="Comma [0] 3 77" xfId="8135" xr:uid="{00000000-0005-0000-0000-00002A1C0000}"/>
    <cellStyle name="Comma [0] 3 78" xfId="8136" xr:uid="{00000000-0005-0000-0000-00002B1C0000}"/>
    <cellStyle name="Comma [0] 3 79" xfId="8137" xr:uid="{00000000-0005-0000-0000-00002C1C0000}"/>
    <cellStyle name="Comma [0] 3 8" xfId="8138" xr:uid="{00000000-0005-0000-0000-00002D1C0000}"/>
    <cellStyle name="Comma [0] 3 80" xfId="8139" xr:uid="{00000000-0005-0000-0000-00002E1C0000}"/>
    <cellStyle name="Comma [0] 3 81" xfId="21150" xr:uid="{00000000-0005-0000-0000-00002F1C0000}"/>
    <cellStyle name="Comma [0] 3 82" xfId="851" xr:uid="{00000000-0005-0000-0000-0000301C0000}"/>
    <cellStyle name="Comma [0] 3 9" xfId="8140" xr:uid="{00000000-0005-0000-0000-0000311C0000}"/>
    <cellStyle name="Comma [0] 3_WBS Jaya Trade 2009 010310" xfId="8141" xr:uid="{00000000-0005-0000-0000-0000321C0000}"/>
    <cellStyle name="Comma [0] 30" xfId="8142" xr:uid="{00000000-0005-0000-0000-0000331C0000}"/>
    <cellStyle name="Comma [0] 31" xfId="8143" xr:uid="{00000000-0005-0000-0000-0000341C0000}"/>
    <cellStyle name="Comma [0] 32" xfId="8144" xr:uid="{00000000-0005-0000-0000-0000351C0000}"/>
    <cellStyle name="Comma [0] 33" xfId="8145" xr:uid="{00000000-0005-0000-0000-0000361C0000}"/>
    <cellStyle name="Comma [0] 34" xfId="8146" xr:uid="{00000000-0005-0000-0000-0000371C0000}"/>
    <cellStyle name="Comma [0] 35" xfId="8147" xr:uid="{00000000-0005-0000-0000-0000381C0000}"/>
    <cellStyle name="Comma [0] 36" xfId="8148" xr:uid="{00000000-0005-0000-0000-0000391C0000}"/>
    <cellStyle name="Comma [0] 37" xfId="8149" xr:uid="{00000000-0005-0000-0000-00003A1C0000}"/>
    <cellStyle name="Comma [0] 38" xfId="8150" xr:uid="{00000000-0005-0000-0000-00003B1C0000}"/>
    <cellStyle name="Comma [0] 38 2" xfId="8151" xr:uid="{00000000-0005-0000-0000-00003C1C0000}"/>
    <cellStyle name="Comma [0] 39" xfId="8152" xr:uid="{00000000-0005-0000-0000-00003D1C0000}"/>
    <cellStyle name="Comma [0] 39 2" xfId="8153" xr:uid="{00000000-0005-0000-0000-00003E1C0000}"/>
    <cellStyle name="Comma [0] 4" xfId="507" xr:uid="{00000000-0005-0000-0000-00003F1C0000}"/>
    <cellStyle name="Comma [0] 4 10" xfId="8154" xr:uid="{00000000-0005-0000-0000-0000401C0000}"/>
    <cellStyle name="Comma [0] 4 11" xfId="8155" xr:uid="{00000000-0005-0000-0000-0000411C0000}"/>
    <cellStyle name="Comma [0] 4 12" xfId="8156" xr:uid="{00000000-0005-0000-0000-0000421C0000}"/>
    <cellStyle name="Comma [0] 4 13" xfId="8157" xr:uid="{00000000-0005-0000-0000-0000431C0000}"/>
    <cellStyle name="Comma [0] 4 14" xfId="8158" xr:uid="{00000000-0005-0000-0000-0000441C0000}"/>
    <cellStyle name="Comma [0] 4 15" xfId="8159" xr:uid="{00000000-0005-0000-0000-0000451C0000}"/>
    <cellStyle name="Comma [0] 4 2" xfId="508" xr:uid="{00000000-0005-0000-0000-0000461C0000}"/>
    <cellStyle name="Comma [0] 4 2 2" xfId="8160" xr:uid="{00000000-0005-0000-0000-0000471C0000}"/>
    <cellStyle name="Comma [0] 4 2 3" xfId="855" xr:uid="{00000000-0005-0000-0000-0000481C0000}"/>
    <cellStyle name="Comma [0] 4 3" xfId="509" xr:uid="{00000000-0005-0000-0000-0000491C0000}"/>
    <cellStyle name="Comma [0] 4 3 2" xfId="8162" xr:uid="{00000000-0005-0000-0000-00004A1C0000}"/>
    <cellStyle name="Comma [0] 4 3 3" xfId="8161" xr:uid="{00000000-0005-0000-0000-00004B1C0000}"/>
    <cellStyle name="Comma [0] 4 4" xfId="1300" xr:uid="{00000000-0005-0000-0000-00004C1C0000}"/>
    <cellStyle name="Comma [0] 4 4 2" xfId="8163" xr:uid="{00000000-0005-0000-0000-00004D1C0000}"/>
    <cellStyle name="Comma [0] 4 5" xfId="8164" xr:uid="{00000000-0005-0000-0000-00004E1C0000}"/>
    <cellStyle name="Comma [0] 4 6" xfId="8165" xr:uid="{00000000-0005-0000-0000-00004F1C0000}"/>
    <cellStyle name="Comma [0] 4 7" xfId="8166" xr:uid="{00000000-0005-0000-0000-0000501C0000}"/>
    <cellStyle name="Comma [0] 4 8" xfId="8167" xr:uid="{00000000-0005-0000-0000-0000511C0000}"/>
    <cellStyle name="Comma [0] 4 9" xfId="8168" xr:uid="{00000000-0005-0000-0000-0000521C0000}"/>
    <cellStyle name="Comma [0] 4_AJE Induk" xfId="8169" xr:uid="{00000000-0005-0000-0000-0000531C0000}"/>
    <cellStyle name="Comma [0] 40" xfId="8170" xr:uid="{00000000-0005-0000-0000-0000541C0000}"/>
    <cellStyle name="Comma [0] 41" xfId="8171" xr:uid="{00000000-0005-0000-0000-0000551C0000}"/>
    <cellStyle name="Comma [0] 42" xfId="8172" xr:uid="{00000000-0005-0000-0000-0000561C0000}"/>
    <cellStyle name="Comma [0] 43" xfId="8173" xr:uid="{00000000-0005-0000-0000-0000571C0000}"/>
    <cellStyle name="Comma [0] 44" xfId="8174" xr:uid="{00000000-0005-0000-0000-0000581C0000}"/>
    <cellStyle name="Comma [0] 45" xfId="8175" xr:uid="{00000000-0005-0000-0000-0000591C0000}"/>
    <cellStyle name="Comma [0] 45 3" xfId="8176" xr:uid="{00000000-0005-0000-0000-00005A1C0000}"/>
    <cellStyle name="Comma [0] 46" xfId="8177" xr:uid="{00000000-0005-0000-0000-00005B1C0000}"/>
    <cellStyle name="Comma [0] 47" xfId="8178" xr:uid="{00000000-0005-0000-0000-00005C1C0000}"/>
    <cellStyle name="Comma [0] 48" xfId="8179" xr:uid="{00000000-0005-0000-0000-00005D1C0000}"/>
    <cellStyle name="Comma [0] 49" xfId="8180" xr:uid="{00000000-0005-0000-0000-00005E1C0000}"/>
    <cellStyle name="Comma [0] 49 3" xfId="8181" xr:uid="{00000000-0005-0000-0000-00005F1C0000}"/>
    <cellStyle name="Comma [0] 5" xfId="510" xr:uid="{00000000-0005-0000-0000-0000601C0000}"/>
    <cellStyle name="Comma [0] 5 10" xfId="8182" xr:uid="{00000000-0005-0000-0000-0000611C0000}"/>
    <cellStyle name="Comma [0] 5 11" xfId="8183" xr:uid="{00000000-0005-0000-0000-0000621C0000}"/>
    <cellStyle name="Comma [0] 5 12" xfId="8184" xr:uid="{00000000-0005-0000-0000-0000631C0000}"/>
    <cellStyle name="Comma [0] 5 13" xfId="8185" xr:uid="{00000000-0005-0000-0000-0000641C0000}"/>
    <cellStyle name="Comma [0] 5 14" xfId="8186" xr:uid="{00000000-0005-0000-0000-0000651C0000}"/>
    <cellStyle name="Comma [0] 5 15" xfId="8187" xr:uid="{00000000-0005-0000-0000-0000661C0000}"/>
    <cellStyle name="Comma [0] 5 16" xfId="8188" xr:uid="{00000000-0005-0000-0000-0000671C0000}"/>
    <cellStyle name="Comma [0] 5 17" xfId="8189" xr:uid="{00000000-0005-0000-0000-0000681C0000}"/>
    <cellStyle name="Comma [0] 5 2" xfId="511" xr:uid="{00000000-0005-0000-0000-0000691C0000}"/>
    <cellStyle name="Comma [0] 5 2 2" xfId="1303" xr:uid="{00000000-0005-0000-0000-00006A1C0000}"/>
    <cellStyle name="Comma [0] 5 2 3" xfId="1302" xr:uid="{00000000-0005-0000-0000-00006B1C0000}"/>
    <cellStyle name="Comma [0] 5 2 3 2" xfId="21052" xr:uid="{00000000-0005-0000-0000-00006C1C0000}"/>
    <cellStyle name="Comma [0] 5 2 4" xfId="856" xr:uid="{00000000-0005-0000-0000-00006D1C0000}"/>
    <cellStyle name="Comma [0] 5 3" xfId="1301" xr:uid="{00000000-0005-0000-0000-00006E1C0000}"/>
    <cellStyle name="Comma [0] 5 3 2" xfId="8190" xr:uid="{00000000-0005-0000-0000-00006F1C0000}"/>
    <cellStyle name="Comma [0] 5 4" xfId="8191" xr:uid="{00000000-0005-0000-0000-0000701C0000}"/>
    <cellStyle name="Comma [0] 5 5" xfId="8192" xr:uid="{00000000-0005-0000-0000-0000711C0000}"/>
    <cellStyle name="Comma [0] 5 6" xfId="8193" xr:uid="{00000000-0005-0000-0000-0000721C0000}"/>
    <cellStyle name="Comma [0] 5 7" xfId="8194" xr:uid="{00000000-0005-0000-0000-0000731C0000}"/>
    <cellStyle name="Comma [0] 5 8" xfId="8195" xr:uid="{00000000-0005-0000-0000-0000741C0000}"/>
    <cellStyle name="Comma [0] 5 9" xfId="8196" xr:uid="{00000000-0005-0000-0000-0000751C0000}"/>
    <cellStyle name="Comma [0] 5_rekap full cost" xfId="8197" xr:uid="{00000000-0005-0000-0000-0000761C0000}"/>
    <cellStyle name="Comma [0] 50" xfId="8198" xr:uid="{00000000-0005-0000-0000-0000771C0000}"/>
    <cellStyle name="Comma [0] 51" xfId="8199" xr:uid="{00000000-0005-0000-0000-0000781C0000}"/>
    <cellStyle name="Comma [0] 51 2" xfId="8200" xr:uid="{00000000-0005-0000-0000-0000791C0000}"/>
    <cellStyle name="Comma [0] 52" xfId="8201" xr:uid="{00000000-0005-0000-0000-00007A1C0000}"/>
    <cellStyle name="Comma [0] 53" xfId="8202" xr:uid="{00000000-0005-0000-0000-00007B1C0000}"/>
    <cellStyle name="Comma [0] 54" xfId="8203" xr:uid="{00000000-0005-0000-0000-00007C1C0000}"/>
    <cellStyle name="Comma [0] 55" xfId="8204" xr:uid="{00000000-0005-0000-0000-00007D1C0000}"/>
    <cellStyle name="Comma [0] 56" xfId="8205" xr:uid="{00000000-0005-0000-0000-00007E1C0000}"/>
    <cellStyle name="Comma [0] 57" xfId="8206" xr:uid="{00000000-0005-0000-0000-00007F1C0000}"/>
    <cellStyle name="Comma [0] 58" xfId="8207" xr:uid="{00000000-0005-0000-0000-0000801C0000}"/>
    <cellStyle name="Comma [0] 58 2" xfId="8208" xr:uid="{00000000-0005-0000-0000-0000811C0000}"/>
    <cellStyle name="Comma [0] 59" xfId="8209" xr:uid="{00000000-0005-0000-0000-0000821C0000}"/>
    <cellStyle name="Comma [0] 6" xfId="512" xr:uid="{00000000-0005-0000-0000-0000831C0000}"/>
    <cellStyle name="Comma [0] 6 10" xfId="8210" xr:uid="{00000000-0005-0000-0000-0000841C0000}"/>
    <cellStyle name="Comma [0] 6 11" xfId="8211" xr:uid="{00000000-0005-0000-0000-0000851C0000}"/>
    <cellStyle name="Comma [0] 6 12" xfId="8212" xr:uid="{00000000-0005-0000-0000-0000861C0000}"/>
    <cellStyle name="Comma [0] 6 13" xfId="8213" xr:uid="{00000000-0005-0000-0000-0000871C0000}"/>
    <cellStyle name="Comma [0] 6 14" xfId="8214" xr:uid="{00000000-0005-0000-0000-0000881C0000}"/>
    <cellStyle name="Comma [0] 6 15" xfId="857" xr:uid="{00000000-0005-0000-0000-0000891C0000}"/>
    <cellStyle name="Comma [0] 6 2" xfId="1305" xr:uid="{00000000-0005-0000-0000-00008A1C0000}"/>
    <cellStyle name="Comma [0] 6 2 2" xfId="1306" xr:uid="{00000000-0005-0000-0000-00008B1C0000}"/>
    <cellStyle name="Comma [0] 6 2 3" xfId="2089" xr:uid="{00000000-0005-0000-0000-00008C1C0000}"/>
    <cellStyle name="Comma [0] 6 2 4" xfId="21092" xr:uid="{00000000-0005-0000-0000-00008D1C0000}"/>
    <cellStyle name="Comma [0] 6 3" xfId="1307" xr:uid="{00000000-0005-0000-0000-00008E1C0000}"/>
    <cellStyle name="Comma [0] 6 3 2" xfId="8215" xr:uid="{00000000-0005-0000-0000-00008F1C0000}"/>
    <cellStyle name="Comma [0] 6 4" xfId="1308" xr:uid="{00000000-0005-0000-0000-0000901C0000}"/>
    <cellStyle name="Comma [0] 6 4 2" xfId="8216" xr:uid="{00000000-0005-0000-0000-0000911C0000}"/>
    <cellStyle name="Comma [0] 6 5" xfId="1304" xr:uid="{00000000-0005-0000-0000-0000921C0000}"/>
    <cellStyle name="Comma [0] 6 5 2" xfId="8217" xr:uid="{00000000-0005-0000-0000-0000931C0000}"/>
    <cellStyle name="Comma [0] 6 6" xfId="8218" xr:uid="{00000000-0005-0000-0000-0000941C0000}"/>
    <cellStyle name="Comma [0] 6 7" xfId="8219" xr:uid="{00000000-0005-0000-0000-0000951C0000}"/>
    <cellStyle name="Comma [0] 6 8" xfId="8220" xr:uid="{00000000-0005-0000-0000-0000961C0000}"/>
    <cellStyle name="Comma [0] 6 9" xfId="8221" xr:uid="{00000000-0005-0000-0000-0000971C0000}"/>
    <cellStyle name="Comma [0] 6_rekap full cost" xfId="8222" xr:uid="{00000000-0005-0000-0000-0000981C0000}"/>
    <cellStyle name="Comma [0] 60" xfId="8223" xr:uid="{00000000-0005-0000-0000-0000991C0000}"/>
    <cellStyle name="Comma [0] 61" xfId="8224" xr:uid="{00000000-0005-0000-0000-00009A1C0000}"/>
    <cellStyle name="Comma [0] 62" xfId="8225" xr:uid="{00000000-0005-0000-0000-00009B1C0000}"/>
    <cellStyle name="Comma [0] 63" xfId="8226" xr:uid="{00000000-0005-0000-0000-00009C1C0000}"/>
    <cellStyle name="Comma [0] 64" xfId="8227" xr:uid="{00000000-0005-0000-0000-00009D1C0000}"/>
    <cellStyle name="Comma [0] 65" xfId="8228" xr:uid="{00000000-0005-0000-0000-00009E1C0000}"/>
    <cellStyle name="Comma [0] 66" xfId="8229" xr:uid="{00000000-0005-0000-0000-00009F1C0000}"/>
    <cellStyle name="Comma [0] 67" xfId="8230" xr:uid="{00000000-0005-0000-0000-0000A01C0000}"/>
    <cellStyle name="Comma [0] 68" xfId="8231" xr:uid="{00000000-0005-0000-0000-0000A11C0000}"/>
    <cellStyle name="Comma [0] 69" xfId="8232" xr:uid="{00000000-0005-0000-0000-0000A21C0000}"/>
    <cellStyle name="Comma [0] 7" xfId="513" xr:uid="{00000000-0005-0000-0000-0000A31C0000}"/>
    <cellStyle name="Comma [0] 7 2" xfId="514" xr:uid="{00000000-0005-0000-0000-0000A41C0000}"/>
    <cellStyle name="Comma [0] 7 2 2" xfId="1310" xr:uid="{00000000-0005-0000-0000-0000A51C0000}"/>
    <cellStyle name="Comma [0] 7 2 2 2" xfId="8233" xr:uid="{00000000-0005-0000-0000-0000A61C0000}"/>
    <cellStyle name="Comma [0] 7 2 3" xfId="21093" xr:uid="{00000000-0005-0000-0000-0000A71C0000}"/>
    <cellStyle name="Comma [0] 7 3" xfId="515" xr:uid="{00000000-0005-0000-0000-0000A81C0000}"/>
    <cellStyle name="Comma [0] 7 3 2" xfId="8235" xr:uid="{00000000-0005-0000-0000-0000A91C0000}"/>
    <cellStyle name="Comma [0] 7 3 3" xfId="8234" xr:uid="{00000000-0005-0000-0000-0000AA1C0000}"/>
    <cellStyle name="Comma [0] 7 4" xfId="1309" xr:uid="{00000000-0005-0000-0000-0000AB1C0000}"/>
    <cellStyle name="Comma [0] 7 4 2" xfId="8237" xr:uid="{00000000-0005-0000-0000-0000AC1C0000}"/>
    <cellStyle name="Comma [0] 7 4 3" xfId="8236" xr:uid="{00000000-0005-0000-0000-0000AD1C0000}"/>
    <cellStyle name="Comma [0] 7 5" xfId="8238" xr:uid="{00000000-0005-0000-0000-0000AE1C0000}"/>
    <cellStyle name="Comma [0] 7 5 2" xfId="8239" xr:uid="{00000000-0005-0000-0000-0000AF1C0000}"/>
    <cellStyle name="Comma [0] 7 6" xfId="8240" xr:uid="{00000000-0005-0000-0000-0000B01C0000}"/>
    <cellStyle name="Comma [0] 7 7" xfId="8241" xr:uid="{00000000-0005-0000-0000-0000B11C0000}"/>
    <cellStyle name="Comma [0] 7_rekap full cost" xfId="8242" xr:uid="{00000000-0005-0000-0000-0000B21C0000}"/>
    <cellStyle name="Comma [0] 70" xfId="8243" xr:uid="{00000000-0005-0000-0000-0000B31C0000}"/>
    <cellStyle name="Comma [0] 71" xfId="8244" xr:uid="{00000000-0005-0000-0000-0000B41C0000}"/>
    <cellStyle name="Comma [0] 72" xfId="8245" xr:uid="{00000000-0005-0000-0000-0000B51C0000}"/>
    <cellStyle name="Comma [0] 73" xfId="8246" xr:uid="{00000000-0005-0000-0000-0000B61C0000}"/>
    <cellStyle name="Comma [0] 74" xfId="8247" xr:uid="{00000000-0005-0000-0000-0000B71C0000}"/>
    <cellStyle name="Comma [0] 75" xfId="8248" xr:uid="{00000000-0005-0000-0000-0000B81C0000}"/>
    <cellStyle name="Comma [0] 76" xfId="8249" xr:uid="{00000000-0005-0000-0000-0000B91C0000}"/>
    <cellStyle name="Comma [0] 77" xfId="8250" xr:uid="{00000000-0005-0000-0000-0000BA1C0000}"/>
    <cellStyle name="Comma [0] 78" xfId="8251" xr:uid="{00000000-0005-0000-0000-0000BB1C0000}"/>
    <cellStyle name="Comma [0] 79" xfId="8252" xr:uid="{00000000-0005-0000-0000-0000BC1C0000}"/>
    <cellStyle name="Comma [0] 8" xfId="516" xr:uid="{00000000-0005-0000-0000-0000BD1C0000}"/>
    <cellStyle name="Comma [0] 8 2" xfId="517" xr:uid="{00000000-0005-0000-0000-0000BE1C0000}"/>
    <cellStyle name="Comma [0] 8 2 2" xfId="1312" xr:uid="{00000000-0005-0000-0000-0000BF1C0000}"/>
    <cellStyle name="Comma [0] 8 2 2 2" xfId="8253" xr:uid="{00000000-0005-0000-0000-0000C01C0000}"/>
    <cellStyle name="Comma [0] 8 3" xfId="518" xr:uid="{00000000-0005-0000-0000-0000C11C0000}"/>
    <cellStyle name="Comma [0] 8 3 2" xfId="8255" xr:uid="{00000000-0005-0000-0000-0000C21C0000}"/>
    <cellStyle name="Comma [0] 8 3 3" xfId="8254" xr:uid="{00000000-0005-0000-0000-0000C31C0000}"/>
    <cellStyle name="Comma [0] 8 4" xfId="1311" xr:uid="{00000000-0005-0000-0000-0000C41C0000}"/>
    <cellStyle name="Comma [0] 8 4 2" xfId="8257" xr:uid="{00000000-0005-0000-0000-0000C51C0000}"/>
    <cellStyle name="Comma [0] 8 4 3" xfId="8256" xr:uid="{00000000-0005-0000-0000-0000C61C0000}"/>
    <cellStyle name="Comma [0] 8 5" xfId="8258" xr:uid="{00000000-0005-0000-0000-0000C71C0000}"/>
    <cellStyle name="Comma [0] 8 6" xfId="8259" xr:uid="{00000000-0005-0000-0000-0000C81C0000}"/>
    <cellStyle name="Comma [0] 80" xfId="8260" xr:uid="{00000000-0005-0000-0000-0000C91C0000}"/>
    <cellStyle name="Comma [0] 81" xfId="8261" xr:uid="{00000000-0005-0000-0000-0000CA1C0000}"/>
    <cellStyle name="Comma [0] 82" xfId="8262" xr:uid="{00000000-0005-0000-0000-0000CB1C0000}"/>
    <cellStyle name="Comma [0] 83" xfId="8263" xr:uid="{00000000-0005-0000-0000-0000CC1C0000}"/>
    <cellStyle name="Comma [0] 84" xfId="8264" xr:uid="{00000000-0005-0000-0000-0000CD1C0000}"/>
    <cellStyle name="Comma [0] 85" xfId="8265" xr:uid="{00000000-0005-0000-0000-0000CE1C0000}"/>
    <cellStyle name="Comma [0] 86" xfId="8266" xr:uid="{00000000-0005-0000-0000-0000CF1C0000}"/>
    <cellStyle name="Comma [0] 86 2" xfId="8267" xr:uid="{00000000-0005-0000-0000-0000D01C0000}"/>
    <cellStyle name="Comma [0] 86 2 2" xfId="8268" xr:uid="{00000000-0005-0000-0000-0000D11C0000}"/>
    <cellStyle name="Comma [0] 86 2 2 2" xfId="17422" xr:uid="{00000000-0005-0000-0000-0000D21C0000}"/>
    <cellStyle name="Comma [0] 86 2 2 2 2" xfId="17686" xr:uid="{00000000-0005-0000-0000-0000D31C0000}"/>
    <cellStyle name="Comma [0] 86 2 2 2 2 2" xfId="18135" xr:uid="{00000000-0005-0000-0000-0000D41C0000}"/>
    <cellStyle name="Comma [0] 86 2 2 2 2 2 2" xfId="18807" xr:uid="{00000000-0005-0000-0000-0000D51C0000}"/>
    <cellStyle name="Comma [0] 86 2 2 2 2 2 2 2" xfId="20143" xr:uid="{00000000-0005-0000-0000-0000D61C0000}"/>
    <cellStyle name="Comma [0] 86 2 2 2 2 2 3" xfId="19481" xr:uid="{00000000-0005-0000-0000-0000D71C0000}"/>
    <cellStyle name="Comma [0] 86 2 2 2 2 3" xfId="18476" xr:uid="{00000000-0005-0000-0000-0000D81C0000}"/>
    <cellStyle name="Comma [0] 86 2 2 2 2 3 2" xfId="19812" xr:uid="{00000000-0005-0000-0000-0000D91C0000}"/>
    <cellStyle name="Comma [0] 86 2 2 2 2 4" xfId="19150" xr:uid="{00000000-0005-0000-0000-0000DA1C0000}"/>
    <cellStyle name="Comma [0] 86 2 2 2 3" xfId="17969" xr:uid="{00000000-0005-0000-0000-0000DB1C0000}"/>
    <cellStyle name="Comma [0] 86 2 2 2 3 2" xfId="18641" xr:uid="{00000000-0005-0000-0000-0000DC1C0000}"/>
    <cellStyle name="Comma [0] 86 2 2 2 3 2 2" xfId="19977" xr:uid="{00000000-0005-0000-0000-0000DD1C0000}"/>
    <cellStyle name="Comma [0] 86 2 2 2 3 3" xfId="19315" xr:uid="{00000000-0005-0000-0000-0000DE1C0000}"/>
    <cellStyle name="Comma [0] 86 2 2 2 4" xfId="18310" xr:uid="{00000000-0005-0000-0000-0000DF1C0000}"/>
    <cellStyle name="Comma [0] 86 2 2 2 4 2" xfId="19646" xr:uid="{00000000-0005-0000-0000-0000E01C0000}"/>
    <cellStyle name="Comma [0] 86 2 2 2 5" xfId="18984" xr:uid="{00000000-0005-0000-0000-0000E11C0000}"/>
    <cellStyle name="Comma [0] 86 2 2 3" xfId="17597" xr:uid="{00000000-0005-0000-0000-0000E21C0000}"/>
    <cellStyle name="Comma [0] 86 2 2 3 2" xfId="18054" xr:uid="{00000000-0005-0000-0000-0000E31C0000}"/>
    <cellStyle name="Comma [0] 86 2 2 3 2 2" xfId="18726" xr:uid="{00000000-0005-0000-0000-0000E41C0000}"/>
    <cellStyle name="Comma [0] 86 2 2 3 2 2 2" xfId="20062" xr:uid="{00000000-0005-0000-0000-0000E51C0000}"/>
    <cellStyle name="Comma [0] 86 2 2 3 2 3" xfId="19400" xr:uid="{00000000-0005-0000-0000-0000E61C0000}"/>
    <cellStyle name="Comma [0] 86 2 2 3 3" xfId="18395" xr:uid="{00000000-0005-0000-0000-0000E71C0000}"/>
    <cellStyle name="Comma [0] 86 2 2 3 3 2" xfId="19731" xr:uid="{00000000-0005-0000-0000-0000E81C0000}"/>
    <cellStyle name="Comma [0] 86 2 2 3 4" xfId="19069" xr:uid="{00000000-0005-0000-0000-0000E91C0000}"/>
    <cellStyle name="Comma [0] 86 2 2 4" xfId="17887" xr:uid="{00000000-0005-0000-0000-0000EA1C0000}"/>
    <cellStyle name="Comma [0] 86 2 2 4 2" xfId="18563" xr:uid="{00000000-0005-0000-0000-0000EB1C0000}"/>
    <cellStyle name="Comma [0] 86 2 2 4 2 2" xfId="19899" xr:uid="{00000000-0005-0000-0000-0000EC1C0000}"/>
    <cellStyle name="Comma [0] 86 2 2 4 3" xfId="19237" xr:uid="{00000000-0005-0000-0000-0000ED1C0000}"/>
    <cellStyle name="Comma [0] 86 2 2 5" xfId="18233" xr:uid="{00000000-0005-0000-0000-0000EE1C0000}"/>
    <cellStyle name="Comma [0] 86 2 2 5 2" xfId="19569" xr:uid="{00000000-0005-0000-0000-0000EF1C0000}"/>
    <cellStyle name="Comma [0] 86 2 2 6" xfId="18907" xr:uid="{00000000-0005-0000-0000-0000F01C0000}"/>
    <cellStyle name="Comma [0] 86 2 3" xfId="17421" xr:uid="{00000000-0005-0000-0000-0000F11C0000}"/>
    <cellStyle name="Comma [0] 86 2 3 2" xfId="17685" xr:uid="{00000000-0005-0000-0000-0000F21C0000}"/>
    <cellStyle name="Comma [0] 86 2 3 2 2" xfId="18134" xr:uid="{00000000-0005-0000-0000-0000F31C0000}"/>
    <cellStyle name="Comma [0] 86 2 3 2 2 2" xfId="18806" xr:uid="{00000000-0005-0000-0000-0000F41C0000}"/>
    <cellStyle name="Comma [0] 86 2 3 2 2 2 2" xfId="20142" xr:uid="{00000000-0005-0000-0000-0000F51C0000}"/>
    <cellStyle name="Comma [0] 86 2 3 2 2 3" xfId="19480" xr:uid="{00000000-0005-0000-0000-0000F61C0000}"/>
    <cellStyle name="Comma [0] 86 2 3 2 3" xfId="18475" xr:uid="{00000000-0005-0000-0000-0000F71C0000}"/>
    <cellStyle name="Comma [0] 86 2 3 2 3 2" xfId="19811" xr:uid="{00000000-0005-0000-0000-0000F81C0000}"/>
    <cellStyle name="Comma [0] 86 2 3 2 4" xfId="19149" xr:uid="{00000000-0005-0000-0000-0000F91C0000}"/>
    <cellStyle name="Comma [0] 86 2 3 3" xfId="17968" xr:uid="{00000000-0005-0000-0000-0000FA1C0000}"/>
    <cellStyle name="Comma [0] 86 2 3 3 2" xfId="18640" xr:uid="{00000000-0005-0000-0000-0000FB1C0000}"/>
    <cellStyle name="Comma [0] 86 2 3 3 2 2" xfId="19976" xr:uid="{00000000-0005-0000-0000-0000FC1C0000}"/>
    <cellStyle name="Comma [0] 86 2 3 3 3" xfId="19314" xr:uid="{00000000-0005-0000-0000-0000FD1C0000}"/>
    <cellStyle name="Comma [0] 86 2 3 4" xfId="18309" xr:uid="{00000000-0005-0000-0000-0000FE1C0000}"/>
    <cellStyle name="Comma [0] 86 2 3 4 2" xfId="19645" xr:uid="{00000000-0005-0000-0000-0000FF1C0000}"/>
    <cellStyle name="Comma [0] 86 2 3 5" xfId="18983" xr:uid="{00000000-0005-0000-0000-0000001D0000}"/>
    <cellStyle name="Comma [0] 86 2 4" xfId="17596" xr:uid="{00000000-0005-0000-0000-0000011D0000}"/>
    <cellStyle name="Comma [0] 86 2 4 2" xfId="18053" xr:uid="{00000000-0005-0000-0000-0000021D0000}"/>
    <cellStyle name="Comma [0] 86 2 4 2 2" xfId="18725" xr:uid="{00000000-0005-0000-0000-0000031D0000}"/>
    <cellStyle name="Comma [0] 86 2 4 2 2 2" xfId="20061" xr:uid="{00000000-0005-0000-0000-0000041D0000}"/>
    <cellStyle name="Comma [0] 86 2 4 2 3" xfId="19399" xr:uid="{00000000-0005-0000-0000-0000051D0000}"/>
    <cellStyle name="Comma [0] 86 2 4 3" xfId="18394" xr:uid="{00000000-0005-0000-0000-0000061D0000}"/>
    <cellStyle name="Comma [0] 86 2 4 3 2" xfId="19730" xr:uid="{00000000-0005-0000-0000-0000071D0000}"/>
    <cellStyle name="Comma [0] 86 2 4 4" xfId="19068" xr:uid="{00000000-0005-0000-0000-0000081D0000}"/>
    <cellStyle name="Comma [0] 86 2 5" xfId="17886" xr:uid="{00000000-0005-0000-0000-0000091D0000}"/>
    <cellStyle name="Comma [0] 86 2 5 2" xfId="18562" xr:uid="{00000000-0005-0000-0000-00000A1D0000}"/>
    <cellStyle name="Comma [0] 86 2 5 2 2" xfId="19898" xr:uid="{00000000-0005-0000-0000-00000B1D0000}"/>
    <cellStyle name="Comma [0] 86 2 5 3" xfId="19236" xr:uid="{00000000-0005-0000-0000-00000C1D0000}"/>
    <cellStyle name="Comma [0] 86 2 6" xfId="18232" xr:uid="{00000000-0005-0000-0000-00000D1D0000}"/>
    <cellStyle name="Comma [0] 86 2 6 2" xfId="19568" xr:uid="{00000000-0005-0000-0000-00000E1D0000}"/>
    <cellStyle name="Comma [0] 86 2 7" xfId="18906" xr:uid="{00000000-0005-0000-0000-00000F1D0000}"/>
    <cellStyle name="Comma [0] 86 3" xfId="17420" xr:uid="{00000000-0005-0000-0000-0000101D0000}"/>
    <cellStyle name="Comma [0] 86 3 2" xfId="17684" xr:uid="{00000000-0005-0000-0000-0000111D0000}"/>
    <cellStyle name="Comma [0] 86 3 2 2" xfId="18133" xr:uid="{00000000-0005-0000-0000-0000121D0000}"/>
    <cellStyle name="Comma [0] 86 3 2 2 2" xfId="18805" xr:uid="{00000000-0005-0000-0000-0000131D0000}"/>
    <cellStyle name="Comma [0] 86 3 2 2 2 2" xfId="20141" xr:uid="{00000000-0005-0000-0000-0000141D0000}"/>
    <cellStyle name="Comma [0] 86 3 2 2 3" xfId="19479" xr:uid="{00000000-0005-0000-0000-0000151D0000}"/>
    <cellStyle name="Comma [0] 86 3 2 3" xfId="18474" xr:uid="{00000000-0005-0000-0000-0000161D0000}"/>
    <cellStyle name="Comma [0] 86 3 2 3 2" xfId="19810" xr:uid="{00000000-0005-0000-0000-0000171D0000}"/>
    <cellStyle name="Comma [0] 86 3 2 4" xfId="19148" xr:uid="{00000000-0005-0000-0000-0000181D0000}"/>
    <cellStyle name="Comma [0] 86 3 3" xfId="17967" xr:uid="{00000000-0005-0000-0000-0000191D0000}"/>
    <cellStyle name="Comma [0] 86 3 3 2" xfId="18639" xr:uid="{00000000-0005-0000-0000-00001A1D0000}"/>
    <cellStyle name="Comma [0] 86 3 3 2 2" xfId="19975" xr:uid="{00000000-0005-0000-0000-00001B1D0000}"/>
    <cellStyle name="Comma [0] 86 3 3 3" xfId="19313" xr:uid="{00000000-0005-0000-0000-00001C1D0000}"/>
    <cellStyle name="Comma [0] 86 3 4" xfId="18308" xr:uid="{00000000-0005-0000-0000-00001D1D0000}"/>
    <cellStyle name="Comma [0] 86 3 4 2" xfId="19644" xr:uid="{00000000-0005-0000-0000-00001E1D0000}"/>
    <cellStyle name="Comma [0] 86 3 5" xfId="18982" xr:uid="{00000000-0005-0000-0000-00001F1D0000}"/>
    <cellStyle name="Comma [0] 86 4" xfId="17595" xr:uid="{00000000-0005-0000-0000-0000201D0000}"/>
    <cellStyle name="Comma [0] 86 4 2" xfId="18052" xr:uid="{00000000-0005-0000-0000-0000211D0000}"/>
    <cellStyle name="Comma [0] 86 4 2 2" xfId="18724" xr:uid="{00000000-0005-0000-0000-0000221D0000}"/>
    <cellStyle name="Comma [0] 86 4 2 2 2" xfId="20060" xr:uid="{00000000-0005-0000-0000-0000231D0000}"/>
    <cellStyle name="Comma [0] 86 4 2 3" xfId="19398" xr:uid="{00000000-0005-0000-0000-0000241D0000}"/>
    <cellStyle name="Comma [0] 86 4 3" xfId="18393" xr:uid="{00000000-0005-0000-0000-0000251D0000}"/>
    <cellStyle name="Comma [0] 86 4 3 2" xfId="19729" xr:uid="{00000000-0005-0000-0000-0000261D0000}"/>
    <cellStyle name="Comma [0] 86 4 4" xfId="19067" xr:uid="{00000000-0005-0000-0000-0000271D0000}"/>
    <cellStyle name="Comma [0] 86 5" xfId="17885" xr:uid="{00000000-0005-0000-0000-0000281D0000}"/>
    <cellStyle name="Comma [0] 86 5 2" xfId="18561" xr:uid="{00000000-0005-0000-0000-0000291D0000}"/>
    <cellStyle name="Comma [0] 86 5 2 2" xfId="19897" xr:uid="{00000000-0005-0000-0000-00002A1D0000}"/>
    <cellStyle name="Comma [0] 86 5 3" xfId="19235" xr:uid="{00000000-0005-0000-0000-00002B1D0000}"/>
    <cellStyle name="Comma [0] 86 6" xfId="18231" xr:uid="{00000000-0005-0000-0000-00002C1D0000}"/>
    <cellStyle name="Comma [0] 86 6 2" xfId="19567" xr:uid="{00000000-0005-0000-0000-00002D1D0000}"/>
    <cellStyle name="Comma [0] 86 7" xfId="18905" xr:uid="{00000000-0005-0000-0000-00002E1D0000}"/>
    <cellStyle name="Comma [0] 87" xfId="8269" xr:uid="{00000000-0005-0000-0000-00002F1D0000}"/>
    <cellStyle name="Comma [0] 88" xfId="8270" xr:uid="{00000000-0005-0000-0000-0000301D0000}"/>
    <cellStyle name="Comma [0] 89" xfId="8271" xr:uid="{00000000-0005-0000-0000-0000311D0000}"/>
    <cellStyle name="Comma [0] 9" xfId="519" xr:uid="{00000000-0005-0000-0000-0000321D0000}"/>
    <cellStyle name="Comma [0] 9 2" xfId="1314" xr:uid="{00000000-0005-0000-0000-0000331D0000}"/>
    <cellStyle name="Comma [0] 9 3" xfId="1313" xr:uid="{00000000-0005-0000-0000-0000341D0000}"/>
    <cellStyle name="Comma [0] 9 3 2" xfId="8272" xr:uid="{00000000-0005-0000-0000-0000351D0000}"/>
    <cellStyle name="Comma [0] 9 4" xfId="8273" xr:uid="{00000000-0005-0000-0000-0000361D0000}"/>
    <cellStyle name="Comma [0] 90" xfId="8274" xr:uid="{00000000-0005-0000-0000-0000371D0000}"/>
    <cellStyle name="Comma [0] 91" xfId="8275" xr:uid="{00000000-0005-0000-0000-0000381D0000}"/>
    <cellStyle name="Comma [0] 91 2" xfId="8276" xr:uid="{00000000-0005-0000-0000-0000391D0000}"/>
    <cellStyle name="Comma [0] 92" xfId="8277" xr:uid="{00000000-0005-0000-0000-00003A1D0000}"/>
    <cellStyle name="Comma [0] 92 2" xfId="17423" xr:uid="{00000000-0005-0000-0000-00003B1D0000}"/>
    <cellStyle name="Comma [0] 92 2 2" xfId="17687" xr:uid="{00000000-0005-0000-0000-00003C1D0000}"/>
    <cellStyle name="Comma [0] 92 2 2 2" xfId="18136" xr:uid="{00000000-0005-0000-0000-00003D1D0000}"/>
    <cellStyle name="Comma [0] 92 2 2 2 2" xfId="18808" xr:uid="{00000000-0005-0000-0000-00003E1D0000}"/>
    <cellStyle name="Comma [0] 92 2 2 2 2 2" xfId="20144" xr:uid="{00000000-0005-0000-0000-00003F1D0000}"/>
    <cellStyle name="Comma [0] 92 2 2 2 3" xfId="19482" xr:uid="{00000000-0005-0000-0000-0000401D0000}"/>
    <cellStyle name="Comma [0] 92 2 2 3" xfId="18477" xr:uid="{00000000-0005-0000-0000-0000411D0000}"/>
    <cellStyle name="Comma [0] 92 2 2 3 2" xfId="19813" xr:uid="{00000000-0005-0000-0000-0000421D0000}"/>
    <cellStyle name="Comma [0] 92 2 2 4" xfId="19151" xr:uid="{00000000-0005-0000-0000-0000431D0000}"/>
    <cellStyle name="Comma [0] 92 2 3" xfId="17970" xr:uid="{00000000-0005-0000-0000-0000441D0000}"/>
    <cellStyle name="Comma [0] 92 2 3 2" xfId="18642" xr:uid="{00000000-0005-0000-0000-0000451D0000}"/>
    <cellStyle name="Comma [0] 92 2 3 2 2" xfId="19978" xr:uid="{00000000-0005-0000-0000-0000461D0000}"/>
    <cellStyle name="Comma [0] 92 2 3 3" xfId="19316" xr:uid="{00000000-0005-0000-0000-0000471D0000}"/>
    <cellStyle name="Comma [0] 92 2 4" xfId="18311" xr:uid="{00000000-0005-0000-0000-0000481D0000}"/>
    <cellStyle name="Comma [0] 92 2 4 2" xfId="19647" xr:uid="{00000000-0005-0000-0000-0000491D0000}"/>
    <cellStyle name="Comma [0] 92 2 5" xfId="18985" xr:uid="{00000000-0005-0000-0000-00004A1D0000}"/>
    <cellStyle name="Comma [0] 92 3" xfId="17598" xr:uid="{00000000-0005-0000-0000-00004B1D0000}"/>
    <cellStyle name="Comma [0] 92 3 2" xfId="18055" xr:uid="{00000000-0005-0000-0000-00004C1D0000}"/>
    <cellStyle name="Comma [0] 92 3 2 2" xfId="18727" xr:uid="{00000000-0005-0000-0000-00004D1D0000}"/>
    <cellStyle name="Comma [0] 92 3 2 2 2" xfId="20063" xr:uid="{00000000-0005-0000-0000-00004E1D0000}"/>
    <cellStyle name="Comma [0] 92 3 2 3" xfId="19401" xr:uid="{00000000-0005-0000-0000-00004F1D0000}"/>
    <cellStyle name="Comma [0] 92 3 3" xfId="18396" xr:uid="{00000000-0005-0000-0000-0000501D0000}"/>
    <cellStyle name="Comma [0] 92 3 3 2" xfId="19732" xr:uid="{00000000-0005-0000-0000-0000511D0000}"/>
    <cellStyle name="Comma [0] 92 3 4" xfId="19070" xr:uid="{00000000-0005-0000-0000-0000521D0000}"/>
    <cellStyle name="Comma [0] 92 4" xfId="17888" xr:uid="{00000000-0005-0000-0000-0000531D0000}"/>
    <cellStyle name="Comma [0] 92 4 2" xfId="18564" xr:uid="{00000000-0005-0000-0000-0000541D0000}"/>
    <cellStyle name="Comma [0] 92 4 2 2" xfId="19900" xr:uid="{00000000-0005-0000-0000-0000551D0000}"/>
    <cellStyle name="Comma [0] 92 4 3" xfId="19238" xr:uid="{00000000-0005-0000-0000-0000561D0000}"/>
    <cellStyle name="Comma [0] 92 5" xfId="18234" xr:uid="{00000000-0005-0000-0000-0000571D0000}"/>
    <cellStyle name="Comma [0] 92 5 2" xfId="19570" xr:uid="{00000000-0005-0000-0000-0000581D0000}"/>
    <cellStyle name="Comma [0] 92 6" xfId="18908" xr:uid="{00000000-0005-0000-0000-0000591D0000}"/>
    <cellStyle name="Comma [0] 93" xfId="8278" xr:uid="{00000000-0005-0000-0000-00005A1D0000}"/>
    <cellStyle name="Comma [0] 93 2" xfId="17424" xr:uid="{00000000-0005-0000-0000-00005B1D0000}"/>
    <cellStyle name="Comma [0] 93 2 2" xfId="17688" xr:uid="{00000000-0005-0000-0000-00005C1D0000}"/>
    <cellStyle name="Comma [0] 93 2 2 2" xfId="18137" xr:uid="{00000000-0005-0000-0000-00005D1D0000}"/>
    <cellStyle name="Comma [0] 93 2 2 2 2" xfId="18809" xr:uid="{00000000-0005-0000-0000-00005E1D0000}"/>
    <cellStyle name="Comma [0] 93 2 2 2 2 2" xfId="20145" xr:uid="{00000000-0005-0000-0000-00005F1D0000}"/>
    <cellStyle name="Comma [0] 93 2 2 2 3" xfId="19483" xr:uid="{00000000-0005-0000-0000-0000601D0000}"/>
    <cellStyle name="Comma [0] 93 2 2 3" xfId="18478" xr:uid="{00000000-0005-0000-0000-0000611D0000}"/>
    <cellStyle name="Comma [0] 93 2 2 3 2" xfId="19814" xr:uid="{00000000-0005-0000-0000-0000621D0000}"/>
    <cellStyle name="Comma [0] 93 2 2 4" xfId="19152" xr:uid="{00000000-0005-0000-0000-0000631D0000}"/>
    <cellStyle name="Comma [0] 93 2 3" xfId="17971" xr:uid="{00000000-0005-0000-0000-0000641D0000}"/>
    <cellStyle name="Comma [0] 93 2 3 2" xfId="18643" xr:uid="{00000000-0005-0000-0000-0000651D0000}"/>
    <cellStyle name="Comma [0] 93 2 3 2 2" xfId="19979" xr:uid="{00000000-0005-0000-0000-0000661D0000}"/>
    <cellStyle name="Comma [0] 93 2 3 3" xfId="19317" xr:uid="{00000000-0005-0000-0000-0000671D0000}"/>
    <cellStyle name="Comma [0] 93 2 4" xfId="18312" xr:uid="{00000000-0005-0000-0000-0000681D0000}"/>
    <cellStyle name="Comma [0] 93 2 4 2" xfId="19648" xr:uid="{00000000-0005-0000-0000-0000691D0000}"/>
    <cellStyle name="Comma [0] 93 2 5" xfId="18986" xr:uid="{00000000-0005-0000-0000-00006A1D0000}"/>
    <cellStyle name="Comma [0] 93 3" xfId="17599" xr:uid="{00000000-0005-0000-0000-00006B1D0000}"/>
    <cellStyle name="Comma [0] 93 3 2" xfId="18056" xr:uid="{00000000-0005-0000-0000-00006C1D0000}"/>
    <cellStyle name="Comma [0] 93 3 2 2" xfId="18728" xr:uid="{00000000-0005-0000-0000-00006D1D0000}"/>
    <cellStyle name="Comma [0] 93 3 2 2 2" xfId="20064" xr:uid="{00000000-0005-0000-0000-00006E1D0000}"/>
    <cellStyle name="Comma [0] 93 3 2 3" xfId="19402" xr:uid="{00000000-0005-0000-0000-00006F1D0000}"/>
    <cellStyle name="Comma [0] 93 3 3" xfId="18397" xr:uid="{00000000-0005-0000-0000-0000701D0000}"/>
    <cellStyle name="Comma [0] 93 3 3 2" xfId="19733" xr:uid="{00000000-0005-0000-0000-0000711D0000}"/>
    <cellStyle name="Comma [0] 93 3 4" xfId="19071" xr:uid="{00000000-0005-0000-0000-0000721D0000}"/>
    <cellStyle name="Comma [0] 93 4" xfId="17889" xr:uid="{00000000-0005-0000-0000-0000731D0000}"/>
    <cellStyle name="Comma [0] 93 4 2" xfId="18565" xr:uid="{00000000-0005-0000-0000-0000741D0000}"/>
    <cellStyle name="Comma [0] 93 4 2 2" xfId="19901" xr:uid="{00000000-0005-0000-0000-0000751D0000}"/>
    <cellStyle name="Comma [0] 93 4 3" xfId="19239" xr:uid="{00000000-0005-0000-0000-0000761D0000}"/>
    <cellStyle name="Comma [0] 93 5" xfId="18235" xr:uid="{00000000-0005-0000-0000-0000771D0000}"/>
    <cellStyle name="Comma [0] 93 5 2" xfId="19571" xr:uid="{00000000-0005-0000-0000-0000781D0000}"/>
    <cellStyle name="Comma [0] 93 6" xfId="18909" xr:uid="{00000000-0005-0000-0000-0000791D0000}"/>
    <cellStyle name="Comma [0] 94" xfId="8279" xr:uid="{00000000-0005-0000-0000-00007A1D0000}"/>
    <cellStyle name="Comma [0] 95" xfId="8280" xr:uid="{00000000-0005-0000-0000-00007B1D0000}"/>
    <cellStyle name="Comma [0] 96" xfId="17271" xr:uid="{00000000-0005-0000-0000-00007C1D0000}"/>
    <cellStyle name="Comma [0] 96 2" xfId="17544" xr:uid="{00000000-0005-0000-0000-00007D1D0000}"/>
    <cellStyle name="Comma [0] 96 2 2" xfId="17742" xr:uid="{00000000-0005-0000-0000-00007E1D0000}"/>
    <cellStyle name="Comma [0] 96 2 2 2" xfId="18191" xr:uid="{00000000-0005-0000-0000-00007F1D0000}"/>
    <cellStyle name="Comma [0] 96 2 2 2 2" xfId="18863" xr:uid="{00000000-0005-0000-0000-0000801D0000}"/>
    <cellStyle name="Comma [0] 96 2 2 2 2 2" xfId="20199" xr:uid="{00000000-0005-0000-0000-0000811D0000}"/>
    <cellStyle name="Comma [0] 96 2 2 2 3" xfId="19537" xr:uid="{00000000-0005-0000-0000-0000821D0000}"/>
    <cellStyle name="Comma [0] 96 2 2 3" xfId="18532" xr:uid="{00000000-0005-0000-0000-0000831D0000}"/>
    <cellStyle name="Comma [0] 96 2 2 3 2" xfId="19868" xr:uid="{00000000-0005-0000-0000-0000841D0000}"/>
    <cellStyle name="Comma [0] 96 2 2 4" xfId="19206" xr:uid="{00000000-0005-0000-0000-0000851D0000}"/>
    <cellStyle name="Comma [0] 96 2 3" xfId="18025" xr:uid="{00000000-0005-0000-0000-0000861D0000}"/>
    <cellStyle name="Comma [0] 96 2 3 2" xfId="18697" xr:uid="{00000000-0005-0000-0000-0000871D0000}"/>
    <cellStyle name="Comma [0] 96 2 3 2 2" xfId="20033" xr:uid="{00000000-0005-0000-0000-0000881D0000}"/>
    <cellStyle name="Comma [0] 96 2 3 3" xfId="19371" xr:uid="{00000000-0005-0000-0000-0000891D0000}"/>
    <cellStyle name="Comma [0] 96 2 4" xfId="18366" xr:uid="{00000000-0005-0000-0000-00008A1D0000}"/>
    <cellStyle name="Comma [0] 96 2 4 2" xfId="19702" xr:uid="{00000000-0005-0000-0000-00008B1D0000}"/>
    <cellStyle name="Comma [0] 96 2 5" xfId="19040" xr:uid="{00000000-0005-0000-0000-00008C1D0000}"/>
    <cellStyle name="Comma [0] 96 3" xfId="17621" xr:uid="{00000000-0005-0000-0000-00008D1D0000}"/>
    <cellStyle name="Comma [0] 96 3 2" xfId="18070" xr:uid="{00000000-0005-0000-0000-00008E1D0000}"/>
    <cellStyle name="Comma [0] 96 3 2 2" xfId="18742" xr:uid="{00000000-0005-0000-0000-00008F1D0000}"/>
    <cellStyle name="Comma [0] 96 3 2 2 2" xfId="20078" xr:uid="{00000000-0005-0000-0000-0000901D0000}"/>
    <cellStyle name="Comma [0] 96 3 2 3" xfId="19416" xr:uid="{00000000-0005-0000-0000-0000911D0000}"/>
    <cellStyle name="Comma [0] 96 3 3" xfId="18411" xr:uid="{00000000-0005-0000-0000-0000921D0000}"/>
    <cellStyle name="Comma [0] 96 3 3 2" xfId="19747" xr:uid="{00000000-0005-0000-0000-0000931D0000}"/>
    <cellStyle name="Comma [0] 96 3 4" xfId="19085" xr:uid="{00000000-0005-0000-0000-0000941D0000}"/>
    <cellStyle name="Comma [0] 96 4" xfId="17904" xr:uid="{00000000-0005-0000-0000-0000951D0000}"/>
    <cellStyle name="Comma [0] 96 4 2" xfId="18576" xr:uid="{00000000-0005-0000-0000-0000961D0000}"/>
    <cellStyle name="Comma [0] 96 4 2 2" xfId="19912" xr:uid="{00000000-0005-0000-0000-0000971D0000}"/>
    <cellStyle name="Comma [0] 96 4 3" xfId="19250" xr:uid="{00000000-0005-0000-0000-0000981D0000}"/>
    <cellStyle name="Comma [0] 96 5" xfId="18245" xr:uid="{00000000-0005-0000-0000-0000991D0000}"/>
    <cellStyle name="Comma [0] 96 5 2" xfId="19581" xr:uid="{00000000-0005-0000-0000-00009A1D0000}"/>
    <cellStyle name="Comma [0] 96 6" xfId="18919" xr:uid="{00000000-0005-0000-0000-00009B1D0000}"/>
    <cellStyle name="Comma [0] 97" xfId="17285" xr:uid="{00000000-0005-0000-0000-00009C1D0000}"/>
    <cellStyle name="Comma [0] 98" xfId="17553" xr:uid="{00000000-0005-0000-0000-00009D1D0000}"/>
    <cellStyle name="Comma [0] 99" xfId="17281" xr:uid="{00000000-0005-0000-0000-00009E1D0000}"/>
    <cellStyle name="Comma [0] 99 2" xfId="17629" xr:uid="{00000000-0005-0000-0000-00009F1D0000}"/>
    <cellStyle name="Comma [0] 99 2 2" xfId="18078" xr:uid="{00000000-0005-0000-0000-0000A01D0000}"/>
    <cellStyle name="Comma [0] 99 2 2 2" xfId="18750" xr:uid="{00000000-0005-0000-0000-0000A11D0000}"/>
    <cellStyle name="Comma [0] 99 2 2 2 2" xfId="20086" xr:uid="{00000000-0005-0000-0000-0000A21D0000}"/>
    <cellStyle name="Comma [0] 99 2 2 3" xfId="19424" xr:uid="{00000000-0005-0000-0000-0000A31D0000}"/>
    <cellStyle name="Comma [0] 99 2 3" xfId="18419" xr:uid="{00000000-0005-0000-0000-0000A41D0000}"/>
    <cellStyle name="Comma [0] 99 2 3 2" xfId="19755" xr:uid="{00000000-0005-0000-0000-0000A51D0000}"/>
    <cellStyle name="Comma [0] 99 2 4" xfId="19093" xr:uid="{00000000-0005-0000-0000-0000A61D0000}"/>
    <cellStyle name="Comma [0] 99 3" xfId="17912" xr:uid="{00000000-0005-0000-0000-0000A71D0000}"/>
    <cellStyle name="Comma [0] 99 3 2" xfId="18584" xr:uid="{00000000-0005-0000-0000-0000A81D0000}"/>
    <cellStyle name="Comma [0] 99 3 2 2" xfId="19920" xr:uid="{00000000-0005-0000-0000-0000A91D0000}"/>
    <cellStyle name="Comma [0] 99 3 3" xfId="19258" xr:uid="{00000000-0005-0000-0000-0000AA1D0000}"/>
    <cellStyle name="Comma [0] 99 4" xfId="18253" xr:uid="{00000000-0005-0000-0000-0000AB1D0000}"/>
    <cellStyle name="Comma [0] 99 4 2" xfId="19589" xr:uid="{00000000-0005-0000-0000-0000AC1D0000}"/>
    <cellStyle name="Comma [0] 99 5" xfId="18927" xr:uid="{00000000-0005-0000-0000-0000AD1D0000}"/>
    <cellStyle name="Comma [00]" xfId="1315" xr:uid="{00000000-0005-0000-0000-0000AE1D0000}"/>
    <cellStyle name="Comma [00] 10" xfId="8281" xr:uid="{00000000-0005-0000-0000-0000AF1D0000}"/>
    <cellStyle name="Comma [00] 11" xfId="8282" xr:uid="{00000000-0005-0000-0000-0000B01D0000}"/>
    <cellStyle name="Comma [00] 12" xfId="8283" xr:uid="{00000000-0005-0000-0000-0000B11D0000}"/>
    <cellStyle name="Comma [00] 13" xfId="8284" xr:uid="{00000000-0005-0000-0000-0000B21D0000}"/>
    <cellStyle name="Comma [00] 14" xfId="20410" xr:uid="{00000000-0005-0000-0000-0000B31D0000}"/>
    <cellStyle name="Comma [00] 2" xfId="1316" xr:uid="{00000000-0005-0000-0000-0000B41D0000}"/>
    <cellStyle name="Comma [00] 2 2" xfId="20411" xr:uid="{00000000-0005-0000-0000-0000B51D0000}"/>
    <cellStyle name="Comma [00] 3" xfId="8285" xr:uid="{00000000-0005-0000-0000-0000B61D0000}"/>
    <cellStyle name="Comma [00] 3 2" xfId="21059" xr:uid="{00000000-0005-0000-0000-0000B71D0000}"/>
    <cellStyle name="Comma [00] 4" xfId="8286" xr:uid="{00000000-0005-0000-0000-0000B81D0000}"/>
    <cellStyle name="Comma [00] 5" xfId="8287" xr:uid="{00000000-0005-0000-0000-0000B91D0000}"/>
    <cellStyle name="Comma [00] 6" xfId="8288" xr:uid="{00000000-0005-0000-0000-0000BA1D0000}"/>
    <cellStyle name="Comma [00] 7" xfId="8289" xr:uid="{00000000-0005-0000-0000-0000BB1D0000}"/>
    <cellStyle name="Comma [00] 8" xfId="8290" xr:uid="{00000000-0005-0000-0000-0000BC1D0000}"/>
    <cellStyle name="Comma [00] 9" xfId="8291" xr:uid="{00000000-0005-0000-0000-0000BD1D0000}"/>
    <cellStyle name="Comma [00]_tagihan bruto" xfId="8292" xr:uid="{00000000-0005-0000-0000-0000BE1D0000}"/>
    <cellStyle name="Comma [000]" xfId="8293" xr:uid="{00000000-0005-0000-0000-0000BF1D0000}"/>
    <cellStyle name="Comma [1]" xfId="8294" xr:uid="{00000000-0005-0000-0000-0000C01D0000}"/>
    <cellStyle name="Comma [3]" xfId="8295" xr:uid="{00000000-0005-0000-0000-0000C11D0000}"/>
    <cellStyle name="Comma [3] 2" xfId="8296" xr:uid="{00000000-0005-0000-0000-0000C21D0000}"/>
    <cellStyle name="Comma [3] 3" xfId="8297" xr:uid="{00000000-0005-0000-0000-0000C31D0000}"/>
    <cellStyle name="Comma [3]_AJE Induk" xfId="8298" xr:uid="{00000000-0005-0000-0000-0000C41D0000}"/>
    <cellStyle name="Comma 0" xfId="8299" xr:uid="{00000000-0005-0000-0000-0000C51D0000}"/>
    <cellStyle name="Comma 0.0" xfId="8300" xr:uid="{00000000-0005-0000-0000-0000C61D0000}"/>
    <cellStyle name="Comma 0.0%" xfId="8301" xr:uid="{00000000-0005-0000-0000-0000C71D0000}"/>
    <cellStyle name="Comma 0.00" xfId="8302" xr:uid="{00000000-0005-0000-0000-0000C81D0000}"/>
    <cellStyle name="Comma 0.00%" xfId="8303" xr:uid="{00000000-0005-0000-0000-0000C91D0000}"/>
    <cellStyle name="Comma 0.000" xfId="8304" xr:uid="{00000000-0005-0000-0000-0000CA1D0000}"/>
    <cellStyle name="Comma 0.000%" xfId="8305" xr:uid="{00000000-0005-0000-0000-0000CB1D0000}"/>
    <cellStyle name="Comma 10" xfId="153" xr:uid="{00000000-0005-0000-0000-0000CC1D0000}"/>
    <cellStyle name="Comma 10 2" xfId="245" xr:uid="{00000000-0005-0000-0000-0000CD1D0000}"/>
    <cellStyle name="Comma 10 2 2" xfId="353" xr:uid="{00000000-0005-0000-0000-0000CE1D0000}"/>
    <cellStyle name="Comma 10 2 2 2" xfId="8306" xr:uid="{00000000-0005-0000-0000-0000CF1D0000}"/>
    <cellStyle name="Comma 10 2 3" xfId="461" xr:uid="{00000000-0005-0000-0000-0000D01D0000}"/>
    <cellStyle name="Comma 10 2 4" xfId="1318" xr:uid="{00000000-0005-0000-0000-0000D11D0000}"/>
    <cellStyle name="Comma 10 3" xfId="299" xr:uid="{00000000-0005-0000-0000-0000D21D0000}"/>
    <cellStyle name="Comma 10 3 2" xfId="8307" xr:uid="{00000000-0005-0000-0000-0000D31D0000}"/>
    <cellStyle name="Comma 10 3 3" xfId="1317" xr:uid="{00000000-0005-0000-0000-0000D41D0000}"/>
    <cellStyle name="Comma 10 4" xfId="407" xr:uid="{00000000-0005-0000-0000-0000D51D0000}"/>
    <cellStyle name="Comma 10 4 2" xfId="8308" xr:uid="{00000000-0005-0000-0000-0000D61D0000}"/>
    <cellStyle name="Comma 10 5" xfId="520" xr:uid="{00000000-0005-0000-0000-0000D71D0000}"/>
    <cellStyle name="Comma 10 5 2" xfId="8309" xr:uid="{00000000-0005-0000-0000-0000D81D0000}"/>
    <cellStyle name="Comma 10 6" xfId="21156" xr:uid="{00000000-0005-0000-0000-0000D91D0000}"/>
    <cellStyle name="Comma 10_rekap full cost" xfId="8310" xr:uid="{00000000-0005-0000-0000-0000DA1D0000}"/>
    <cellStyle name="Comma 100" xfId="17756" xr:uid="{00000000-0005-0000-0000-0000DB1D0000}"/>
    <cellStyle name="Comma 100 2" xfId="21177" xr:uid="{00000000-0005-0000-0000-0000DC1D0000}"/>
    <cellStyle name="Comma 101" xfId="17842" xr:uid="{00000000-0005-0000-0000-0000DD1D0000}"/>
    <cellStyle name="Comma 102" xfId="17869" xr:uid="{00000000-0005-0000-0000-0000DE1D0000}"/>
    <cellStyle name="Comma 103" xfId="18210" xr:uid="{00000000-0005-0000-0000-0000DF1D0000}"/>
    <cellStyle name="Comma 104" xfId="18215" xr:uid="{00000000-0005-0000-0000-0000E01D0000}"/>
    <cellStyle name="Comma 105" xfId="18882" xr:uid="{00000000-0005-0000-0000-0000E11D0000}"/>
    <cellStyle name="Comma 106" xfId="18889" xr:uid="{00000000-0005-0000-0000-0000E21D0000}"/>
    <cellStyle name="Comma 107" xfId="2057" xr:uid="{00000000-0005-0000-0000-0000E31D0000}"/>
    <cellStyle name="Comma 108" xfId="20223" xr:uid="{00000000-0005-0000-0000-0000E41D0000}"/>
    <cellStyle name="Comma 109" xfId="21140" xr:uid="{00000000-0005-0000-0000-0000E51D0000}"/>
    <cellStyle name="Comma 11" xfId="521" xr:uid="{00000000-0005-0000-0000-0000E61D0000}"/>
    <cellStyle name="Comma 11 2" xfId="1320" xr:uid="{00000000-0005-0000-0000-0000E71D0000}"/>
    <cellStyle name="Comma 11 2 3" xfId="703" xr:uid="{00000000-0005-0000-0000-0000E81D0000}"/>
    <cellStyle name="Comma 11 2 3 2" xfId="1065" xr:uid="{00000000-0005-0000-0000-0000E91D0000}"/>
    <cellStyle name="Comma 11 2 3 3" xfId="908" xr:uid="{00000000-0005-0000-0000-0000EA1D0000}"/>
    <cellStyle name="Comma 11 3" xfId="1319" xr:uid="{00000000-0005-0000-0000-0000EB1D0000}"/>
    <cellStyle name="Comma 11 3 2" xfId="8311" xr:uid="{00000000-0005-0000-0000-0000EC1D0000}"/>
    <cellStyle name="Comma 11 4" xfId="8312" xr:uid="{00000000-0005-0000-0000-0000ED1D0000}"/>
    <cellStyle name="Comma 11 5" xfId="21155" xr:uid="{00000000-0005-0000-0000-0000EE1D0000}"/>
    <cellStyle name="Comma 11_rekap full cost" xfId="8313" xr:uid="{00000000-0005-0000-0000-0000EF1D0000}"/>
    <cellStyle name="Comma 110" xfId="20386" xr:uid="{00000000-0005-0000-0000-0000F01D0000}"/>
    <cellStyle name="Comma 111" xfId="20407" xr:uid="{00000000-0005-0000-0000-0000F11D0000}"/>
    <cellStyle name="Comma 112" xfId="21104" xr:uid="{00000000-0005-0000-0000-0000F21D0000}"/>
    <cellStyle name="Comma 113" xfId="20406" xr:uid="{00000000-0005-0000-0000-0000F31D0000}"/>
    <cellStyle name="Comma 114" xfId="21100" xr:uid="{00000000-0005-0000-0000-0000F41D0000}"/>
    <cellStyle name="Comma 115" xfId="21124" xr:uid="{00000000-0005-0000-0000-0000F51D0000}"/>
    <cellStyle name="Comma 116" xfId="21099" xr:uid="{00000000-0005-0000-0000-0000F61D0000}"/>
    <cellStyle name="Comma 117" xfId="2054" xr:uid="{00000000-0005-0000-0000-0000F71D0000}"/>
    <cellStyle name="Comma 118" xfId="20408" xr:uid="{00000000-0005-0000-0000-0000F81D0000}"/>
    <cellStyle name="Comma 119" xfId="21143" xr:uid="{00000000-0005-0000-0000-0000F91D0000}"/>
    <cellStyle name="Comma 12" xfId="522" xr:uid="{00000000-0005-0000-0000-0000FA1D0000}"/>
    <cellStyle name="Comma 12 2" xfId="523" xr:uid="{00000000-0005-0000-0000-0000FB1D0000}"/>
    <cellStyle name="Comma 12 2 2" xfId="20413" xr:uid="{00000000-0005-0000-0000-0000FC1D0000}"/>
    <cellStyle name="Comma 12 2 3" xfId="858" xr:uid="{00000000-0005-0000-0000-0000FD1D0000}"/>
    <cellStyle name="Comma 12 3" xfId="8314" xr:uid="{00000000-0005-0000-0000-0000FE1D0000}"/>
    <cellStyle name="Comma 12 4" xfId="8315" xr:uid="{00000000-0005-0000-0000-0000FF1D0000}"/>
    <cellStyle name="Comma 12 5" xfId="20412" xr:uid="{00000000-0005-0000-0000-0000001E0000}"/>
    <cellStyle name="Comma 12 6" xfId="21157" xr:uid="{00000000-0005-0000-0000-0000011E0000}"/>
    <cellStyle name="Comma 12_rekap full cost" xfId="8316" xr:uid="{00000000-0005-0000-0000-0000021E0000}"/>
    <cellStyle name="Comma 120" xfId="21184" xr:uid="{00000000-0005-0000-0000-0000031E0000}"/>
    <cellStyle name="Comma 121" xfId="21185" xr:uid="{00000000-0005-0000-0000-0000041E0000}"/>
    <cellStyle name="Comma 122" xfId="1190" xr:uid="{00000000-0005-0000-0000-0000051E0000}"/>
    <cellStyle name="Comma 13" xfId="524" xr:uid="{00000000-0005-0000-0000-0000061E0000}"/>
    <cellStyle name="Comma 13 2" xfId="1322" xr:uid="{00000000-0005-0000-0000-0000071E0000}"/>
    <cellStyle name="Comma 13 2 2" xfId="20415" xr:uid="{00000000-0005-0000-0000-0000081E0000}"/>
    <cellStyle name="Comma 13 3" xfId="1321" xr:uid="{00000000-0005-0000-0000-0000091E0000}"/>
    <cellStyle name="Comma 13 3 2" xfId="8317" xr:uid="{00000000-0005-0000-0000-00000A1E0000}"/>
    <cellStyle name="Comma 13 4" xfId="8318" xr:uid="{00000000-0005-0000-0000-00000B1E0000}"/>
    <cellStyle name="Comma 13 5" xfId="20414" xr:uid="{00000000-0005-0000-0000-00000C1E0000}"/>
    <cellStyle name="Comma 13_rekap full cost" xfId="8319" xr:uid="{00000000-0005-0000-0000-00000D1E0000}"/>
    <cellStyle name="Comma 14" xfId="525" xr:uid="{00000000-0005-0000-0000-00000E1E0000}"/>
    <cellStyle name="Comma 14 2" xfId="1324" xr:uid="{00000000-0005-0000-0000-00000F1E0000}"/>
    <cellStyle name="Comma 14 2 2" xfId="20417" xr:uid="{00000000-0005-0000-0000-0000101E0000}"/>
    <cellStyle name="Comma 14 3" xfId="1323" xr:uid="{00000000-0005-0000-0000-0000111E0000}"/>
    <cellStyle name="Comma 14 3 2" xfId="8320" xr:uid="{00000000-0005-0000-0000-0000121E0000}"/>
    <cellStyle name="Comma 14 4" xfId="8321" xr:uid="{00000000-0005-0000-0000-0000131E0000}"/>
    <cellStyle name="Comma 14 5" xfId="20416" xr:uid="{00000000-0005-0000-0000-0000141E0000}"/>
    <cellStyle name="Comma 14_rekap full cost" xfId="8322" xr:uid="{00000000-0005-0000-0000-0000151E0000}"/>
    <cellStyle name="Comma 15" xfId="526" xr:uid="{00000000-0005-0000-0000-0000161E0000}"/>
    <cellStyle name="Comma 15 2" xfId="1326" xr:uid="{00000000-0005-0000-0000-0000171E0000}"/>
    <cellStyle name="Comma 15 2 2" xfId="20419" xr:uid="{00000000-0005-0000-0000-0000181E0000}"/>
    <cellStyle name="Comma 15 3" xfId="1325" xr:uid="{00000000-0005-0000-0000-0000191E0000}"/>
    <cellStyle name="Comma 15 3 2" xfId="8323" xr:uid="{00000000-0005-0000-0000-00001A1E0000}"/>
    <cellStyle name="Comma 15 4" xfId="8324" xr:uid="{00000000-0005-0000-0000-00001B1E0000}"/>
    <cellStyle name="Comma 15 5" xfId="20418" xr:uid="{00000000-0005-0000-0000-00001C1E0000}"/>
    <cellStyle name="Comma 15_rekap full cost" xfId="8325" xr:uid="{00000000-0005-0000-0000-00001D1E0000}"/>
    <cellStyle name="Comma 16" xfId="527" xr:uid="{00000000-0005-0000-0000-00001E1E0000}"/>
    <cellStyle name="Comma 16 2" xfId="1328" xr:uid="{00000000-0005-0000-0000-00001F1E0000}"/>
    <cellStyle name="Comma 16 2 2" xfId="20421" xr:uid="{00000000-0005-0000-0000-0000201E0000}"/>
    <cellStyle name="Comma 16 3" xfId="1327" xr:uid="{00000000-0005-0000-0000-0000211E0000}"/>
    <cellStyle name="Comma 16 3 2" xfId="8326" xr:uid="{00000000-0005-0000-0000-0000221E0000}"/>
    <cellStyle name="Comma 16 4" xfId="8327" xr:uid="{00000000-0005-0000-0000-0000231E0000}"/>
    <cellStyle name="Comma 16 5" xfId="20420" xr:uid="{00000000-0005-0000-0000-0000241E0000}"/>
    <cellStyle name="Comma 16_rekap full cost" xfId="8328" xr:uid="{00000000-0005-0000-0000-0000251E0000}"/>
    <cellStyle name="Comma 17" xfId="528" xr:uid="{00000000-0005-0000-0000-0000261E0000}"/>
    <cellStyle name="Comma 17 2" xfId="1330" xr:uid="{00000000-0005-0000-0000-0000271E0000}"/>
    <cellStyle name="Comma 17 2 2" xfId="20423" xr:uid="{00000000-0005-0000-0000-0000281E0000}"/>
    <cellStyle name="Comma 17 3" xfId="1329" xr:uid="{00000000-0005-0000-0000-0000291E0000}"/>
    <cellStyle name="Comma 17 3 2" xfId="8329" xr:uid="{00000000-0005-0000-0000-00002A1E0000}"/>
    <cellStyle name="Comma 17 4" xfId="8330" xr:uid="{00000000-0005-0000-0000-00002B1E0000}"/>
    <cellStyle name="Comma 17 5" xfId="20422" xr:uid="{00000000-0005-0000-0000-00002C1E0000}"/>
    <cellStyle name="Comma 17_rekap full cost" xfId="8331" xr:uid="{00000000-0005-0000-0000-00002D1E0000}"/>
    <cellStyle name="Comma 18" xfId="529" xr:uid="{00000000-0005-0000-0000-00002E1E0000}"/>
    <cellStyle name="Comma 18 2" xfId="1332" xr:uid="{00000000-0005-0000-0000-00002F1E0000}"/>
    <cellStyle name="Comma 18 2 2" xfId="20425" xr:uid="{00000000-0005-0000-0000-0000301E0000}"/>
    <cellStyle name="Comma 18 3" xfId="1331" xr:uid="{00000000-0005-0000-0000-0000311E0000}"/>
    <cellStyle name="Comma 18 3 2" xfId="8332" xr:uid="{00000000-0005-0000-0000-0000321E0000}"/>
    <cellStyle name="Comma 18 4" xfId="8333" xr:uid="{00000000-0005-0000-0000-0000331E0000}"/>
    <cellStyle name="Comma 18 5" xfId="20424" xr:uid="{00000000-0005-0000-0000-0000341E0000}"/>
    <cellStyle name="Comma 18_rekap full cost" xfId="8334" xr:uid="{00000000-0005-0000-0000-0000351E0000}"/>
    <cellStyle name="Comma 19" xfId="530" xr:uid="{00000000-0005-0000-0000-0000361E0000}"/>
    <cellStyle name="Comma 19 2" xfId="1334" xr:uid="{00000000-0005-0000-0000-0000371E0000}"/>
    <cellStyle name="Comma 19 2 2" xfId="20427" xr:uid="{00000000-0005-0000-0000-0000381E0000}"/>
    <cellStyle name="Comma 19 3" xfId="1333" xr:uid="{00000000-0005-0000-0000-0000391E0000}"/>
    <cellStyle name="Comma 19 3 2" xfId="8335" xr:uid="{00000000-0005-0000-0000-00003A1E0000}"/>
    <cellStyle name="Comma 19 4" xfId="8336" xr:uid="{00000000-0005-0000-0000-00003B1E0000}"/>
    <cellStyle name="Comma 19 5" xfId="20426" xr:uid="{00000000-0005-0000-0000-00003C1E0000}"/>
    <cellStyle name="Comma 19_rekap full cost" xfId="8337" xr:uid="{00000000-0005-0000-0000-00003D1E0000}"/>
    <cellStyle name="Comma 2" xfId="8" xr:uid="{00000000-0005-0000-0000-00003E1E0000}"/>
    <cellStyle name="Comma 2 10" xfId="8338" xr:uid="{00000000-0005-0000-0000-00003F1E0000}"/>
    <cellStyle name="Comma 2 10 2" xfId="8339" xr:uid="{00000000-0005-0000-0000-0000401E0000}"/>
    <cellStyle name="Comma 2 11" xfId="8340" xr:uid="{00000000-0005-0000-0000-0000411E0000}"/>
    <cellStyle name="Comma 2 12" xfId="8341" xr:uid="{00000000-0005-0000-0000-0000421E0000}"/>
    <cellStyle name="Comma 2 13" xfId="8342" xr:uid="{00000000-0005-0000-0000-0000431E0000}"/>
    <cellStyle name="Comma 2 14" xfId="8343" xr:uid="{00000000-0005-0000-0000-0000441E0000}"/>
    <cellStyle name="Comma 2 15" xfId="8344" xr:uid="{00000000-0005-0000-0000-0000451E0000}"/>
    <cellStyle name="Comma 2 16" xfId="8345" xr:uid="{00000000-0005-0000-0000-0000461E0000}"/>
    <cellStyle name="Comma 2 17" xfId="8346" xr:uid="{00000000-0005-0000-0000-0000471E0000}"/>
    <cellStyle name="Comma 2 18" xfId="8347" xr:uid="{00000000-0005-0000-0000-0000481E0000}"/>
    <cellStyle name="Comma 2 19" xfId="8348" xr:uid="{00000000-0005-0000-0000-0000491E0000}"/>
    <cellStyle name="Comma 2 2" xfId="9" xr:uid="{00000000-0005-0000-0000-00004A1E0000}"/>
    <cellStyle name="Comma 2 2 2" xfId="10" xr:uid="{00000000-0005-0000-0000-00004B1E0000}"/>
    <cellStyle name="Comma 2 2 2 2" xfId="154" xr:uid="{00000000-0005-0000-0000-00004C1E0000}"/>
    <cellStyle name="Comma 2 2 2 2 2" xfId="246" xr:uid="{00000000-0005-0000-0000-00004D1E0000}"/>
    <cellStyle name="Comma 2 2 2 2 2 2" xfId="354" xr:uid="{00000000-0005-0000-0000-00004E1E0000}"/>
    <cellStyle name="Comma 2 2 2 2 2 3" xfId="462" xr:uid="{00000000-0005-0000-0000-00004F1E0000}"/>
    <cellStyle name="Comma 2 2 2 2 2 4" xfId="8351" xr:uid="{00000000-0005-0000-0000-0000501E0000}"/>
    <cellStyle name="Comma 2 2 2 2 3" xfId="300" xr:uid="{00000000-0005-0000-0000-0000511E0000}"/>
    <cellStyle name="Comma 2 2 2 2 3 2" xfId="8350" xr:uid="{00000000-0005-0000-0000-0000521E0000}"/>
    <cellStyle name="Comma 2 2 2 2 4" xfId="408" xr:uid="{00000000-0005-0000-0000-0000531E0000}"/>
    <cellStyle name="Comma 2 2 2 2 5" xfId="1066" xr:uid="{00000000-0005-0000-0000-0000541E0000}"/>
    <cellStyle name="Comma 2 2 2 3" xfId="195" xr:uid="{00000000-0005-0000-0000-0000551E0000}"/>
    <cellStyle name="Comma 2 2 2 3 2" xfId="303" xr:uid="{00000000-0005-0000-0000-0000561E0000}"/>
    <cellStyle name="Comma 2 2 2 3 3" xfId="411" xr:uid="{00000000-0005-0000-0000-0000571E0000}"/>
    <cellStyle name="Comma 2 2 2 3 4" xfId="8352" xr:uid="{00000000-0005-0000-0000-0000581E0000}"/>
    <cellStyle name="Comma 2 2 2 4" xfId="249" xr:uid="{00000000-0005-0000-0000-0000591E0000}"/>
    <cellStyle name="Comma 2 2 2 4 2" xfId="8349" xr:uid="{00000000-0005-0000-0000-00005A1E0000}"/>
    <cellStyle name="Comma 2 2 2 5" xfId="357" xr:uid="{00000000-0005-0000-0000-00005B1E0000}"/>
    <cellStyle name="Comma 2 2 2 6" xfId="909" xr:uid="{00000000-0005-0000-0000-00005C1E0000}"/>
    <cellStyle name="Comma 2 2 3" xfId="11" xr:uid="{00000000-0005-0000-0000-00005D1E0000}"/>
    <cellStyle name="Comma 2 2 3 2" xfId="196" xr:uid="{00000000-0005-0000-0000-00005E1E0000}"/>
    <cellStyle name="Comma 2 2 3 2 2" xfId="304" xr:uid="{00000000-0005-0000-0000-00005F1E0000}"/>
    <cellStyle name="Comma 2 2 3 2 3" xfId="412" xr:uid="{00000000-0005-0000-0000-0000601E0000}"/>
    <cellStyle name="Comma 2 2 3 2 4" xfId="8354" xr:uid="{00000000-0005-0000-0000-0000611E0000}"/>
    <cellStyle name="Comma 2 2 3 3" xfId="250" xr:uid="{00000000-0005-0000-0000-0000621E0000}"/>
    <cellStyle name="Comma 2 2 3 4" xfId="358" xr:uid="{00000000-0005-0000-0000-0000631E0000}"/>
    <cellStyle name="Comma 2 2 3 5" xfId="8353" xr:uid="{00000000-0005-0000-0000-0000641E0000}"/>
    <cellStyle name="Comma 2 2 4" xfId="194" xr:uid="{00000000-0005-0000-0000-0000651E0000}"/>
    <cellStyle name="Comma 2 2 4 2" xfId="302" xr:uid="{00000000-0005-0000-0000-0000661E0000}"/>
    <cellStyle name="Comma 2 2 4 3" xfId="410" xr:uid="{00000000-0005-0000-0000-0000671E0000}"/>
    <cellStyle name="Comma 2 2 4 4" xfId="8355" xr:uid="{00000000-0005-0000-0000-0000681E0000}"/>
    <cellStyle name="Comma 2 2 5" xfId="248" xr:uid="{00000000-0005-0000-0000-0000691E0000}"/>
    <cellStyle name="Comma 2 2 5 2" xfId="20428" xr:uid="{00000000-0005-0000-0000-00006A1E0000}"/>
    <cellStyle name="Comma 2 2 6" xfId="356" xr:uid="{00000000-0005-0000-0000-00006B1E0000}"/>
    <cellStyle name="Comma 2 2 7" xfId="532" xr:uid="{00000000-0005-0000-0000-00006C1E0000}"/>
    <cellStyle name="Comma 2 2 8" xfId="859" xr:uid="{00000000-0005-0000-0000-00006D1E0000}"/>
    <cellStyle name="Comma 2 20" xfId="8356" xr:uid="{00000000-0005-0000-0000-00006E1E0000}"/>
    <cellStyle name="Comma 2 21" xfId="8357" xr:uid="{00000000-0005-0000-0000-00006F1E0000}"/>
    <cellStyle name="Comma 2 22" xfId="8358" xr:uid="{00000000-0005-0000-0000-0000701E0000}"/>
    <cellStyle name="Comma 2 23" xfId="8359" xr:uid="{00000000-0005-0000-0000-0000711E0000}"/>
    <cellStyle name="Comma 2 24" xfId="8360" xr:uid="{00000000-0005-0000-0000-0000721E0000}"/>
    <cellStyle name="Comma 2 25" xfId="2075" xr:uid="{00000000-0005-0000-0000-0000731E0000}"/>
    <cellStyle name="Comma 2 25 2" xfId="21163" xr:uid="{00000000-0005-0000-0000-0000741E0000}"/>
    <cellStyle name="Comma 2 3" xfId="12" xr:uid="{00000000-0005-0000-0000-0000751E0000}"/>
    <cellStyle name="Comma 2 3 2" xfId="155" xr:uid="{00000000-0005-0000-0000-0000761E0000}"/>
    <cellStyle name="Comma 2 3 2 2" xfId="8362" xr:uid="{00000000-0005-0000-0000-0000771E0000}"/>
    <cellStyle name="Comma 2 3 2 3" xfId="1039" xr:uid="{00000000-0005-0000-0000-0000781E0000}"/>
    <cellStyle name="Comma 2 3 3" xfId="533" xr:uid="{00000000-0005-0000-0000-0000791E0000}"/>
    <cellStyle name="Comma 2 3 3 2" xfId="8363" xr:uid="{00000000-0005-0000-0000-00007A1E0000}"/>
    <cellStyle name="Comma 2 3 4" xfId="8361" xr:uid="{00000000-0005-0000-0000-00007B1E0000}"/>
    <cellStyle name="Comma 2 3 5" xfId="1192" xr:uid="{00000000-0005-0000-0000-00007C1E0000}"/>
    <cellStyle name="Comma 2 3 6" xfId="860" xr:uid="{00000000-0005-0000-0000-00007D1E0000}"/>
    <cellStyle name="Comma 2 4" xfId="156" xr:uid="{00000000-0005-0000-0000-00007E1E0000}"/>
    <cellStyle name="Comma 2 4 2" xfId="8365" xr:uid="{00000000-0005-0000-0000-00007F1E0000}"/>
    <cellStyle name="Comma 2 4 3" xfId="8364" xr:uid="{00000000-0005-0000-0000-0000801E0000}"/>
    <cellStyle name="Comma 2 4 4" xfId="1203" xr:uid="{00000000-0005-0000-0000-0000811E0000}"/>
    <cellStyle name="Comma 2 5" xfId="531" xr:uid="{00000000-0005-0000-0000-0000821E0000}"/>
    <cellStyle name="Comma 2 5 2" xfId="8367" xr:uid="{00000000-0005-0000-0000-0000831E0000}"/>
    <cellStyle name="Comma 2 5 3" xfId="8366" xr:uid="{00000000-0005-0000-0000-0000841E0000}"/>
    <cellStyle name="Comma 2 6" xfId="8368" xr:uid="{00000000-0005-0000-0000-0000851E0000}"/>
    <cellStyle name="Comma 2 6 2" xfId="8369" xr:uid="{00000000-0005-0000-0000-0000861E0000}"/>
    <cellStyle name="Comma 2 7" xfId="8370" xr:uid="{00000000-0005-0000-0000-0000871E0000}"/>
    <cellStyle name="Comma 2 7 2" xfId="8371" xr:uid="{00000000-0005-0000-0000-0000881E0000}"/>
    <cellStyle name="Comma 2 8" xfId="8372" xr:uid="{00000000-0005-0000-0000-0000891E0000}"/>
    <cellStyle name="Comma 2 8 2" xfId="8373" xr:uid="{00000000-0005-0000-0000-00008A1E0000}"/>
    <cellStyle name="Comma 2 9" xfId="8374" xr:uid="{00000000-0005-0000-0000-00008B1E0000}"/>
    <cellStyle name="Comma 2_Copy of Rincian Hutang Usaha" xfId="8375" xr:uid="{00000000-0005-0000-0000-00008C1E0000}"/>
    <cellStyle name="Comma 20" xfId="534" xr:uid="{00000000-0005-0000-0000-00008D1E0000}"/>
    <cellStyle name="Comma 20 2" xfId="1335" xr:uid="{00000000-0005-0000-0000-00008E1E0000}"/>
    <cellStyle name="Comma 20 2 2" xfId="20430" xr:uid="{00000000-0005-0000-0000-00008F1E0000}"/>
    <cellStyle name="Comma 20 2 3" xfId="8376" xr:uid="{00000000-0005-0000-0000-0000901E0000}"/>
    <cellStyle name="Comma 20 3" xfId="8377" xr:uid="{00000000-0005-0000-0000-0000911E0000}"/>
    <cellStyle name="Comma 20 4" xfId="8378" xr:uid="{00000000-0005-0000-0000-0000921E0000}"/>
    <cellStyle name="Comma 20 5" xfId="20429" xr:uid="{00000000-0005-0000-0000-0000931E0000}"/>
    <cellStyle name="Comma 20_rekap full cost" xfId="8379" xr:uid="{00000000-0005-0000-0000-0000941E0000}"/>
    <cellStyle name="Comma 21" xfId="535" xr:uid="{00000000-0005-0000-0000-0000951E0000}"/>
    <cellStyle name="Comma 21 2" xfId="1336" xr:uid="{00000000-0005-0000-0000-0000961E0000}"/>
    <cellStyle name="Comma 21 2 2" xfId="20432" xr:uid="{00000000-0005-0000-0000-0000971E0000}"/>
    <cellStyle name="Comma 21 2 3" xfId="8380" xr:uid="{00000000-0005-0000-0000-0000981E0000}"/>
    <cellStyle name="Comma 21 3" xfId="8381" xr:uid="{00000000-0005-0000-0000-0000991E0000}"/>
    <cellStyle name="Comma 21 4" xfId="8382" xr:uid="{00000000-0005-0000-0000-00009A1E0000}"/>
    <cellStyle name="Comma 21 5" xfId="20431" xr:uid="{00000000-0005-0000-0000-00009B1E0000}"/>
    <cellStyle name="Comma 21_rekap full cost" xfId="8383" xr:uid="{00000000-0005-0000-0000-00009C1E0000}"/>
    <cellStyle name="Comma 22" xfId="536" xr:uid="{00000000-0005-0000-0000-00009D1E0000}"/>
    <cellStyle name="Comma 22 2" xfId="1617" xr:uid="{00000000-0005-0000-0000-00009E1E0000}"/>
    <cellStyle name="Comma 22 2 2" xfId="8386" xr:uid="{00000000-0005-0000-0000-00009F1E0000}"/>
    <cellStyle name="Comma 22 2 3" xfId="20434" xr:uid="{00000000-0005-0000-0000-0000A01E0000}"/>
    <cellStyle name="Comma 22 2 4" xfId="8385" xr:uid="{00000000-0005-0000-0000-0000A11E0000}"/>
    <cellStyle name="Comma 22 3" xfId="8387" xr:uid="{00000000-0005-0000-0000-0000A21E0000}"/>
    <cellStyle name="Comma 22 4" xfId="8388" xr:uid="{00000000-0005-0000-0000-0000A31E0000}"/>
    <cellStyle name="Comma 22 5" xfId="20433" xr:uid="{00000000-0005-0000-0000-0000A41E0000}"/>
    <cellStyle name="Comma 22 6" xfId="8384" xr:uid="{00000000-0005-0000-0000-0000A51E0000}"/>
    <cellStyle name="Comma 22_rekap full cost" xfId="8389" xr:uid="{00000000-0005-0000-0000-0000A61E0000}"/>
    <cellStyle name="Comma 23" xfId="537" xr:uid="{00000000-0005-0000-0000-0000A71E0000}"/>
    <cellStyle name="Comma 23 2" xfId="1708" xr:uid="{00000000-0005-0000-0000-0000A81E0000}"/>
    <cellStyle name="Comma 23 2 2" xfId="20436" xr:uid="{00000000-0005-0000-0000-0000A91E0000}"/>
    <cellStyle name="Comma 23 2 3" xfId="8391" xr:uid="{00000000-0005-0000-0000-0000AA1E0000}"/>
    <cellStyle name="Comma 23 3" xfId="8392" xr:uid="{00000000-0005-0000-0000-0000AB1E0000}"/>
    <cellStyle name="Comma 23 4" xfId="8393" xr:uid="{00000000-0005-0000-0000-0000AC1E0000}"/>
    <cellStyle name="Comma 23 5" xfId="20435" xr:uid="{00000000-0005-0000-0000-0000AD1E0000}"/>
    <cellStyle name="Comma 23 6" xfId="8390" xr:uid="{00000000-0005-0000-0000-0000AE1E0000}"/>
    <cellStyle name="Comma 23_rekap full cost" xfId="8394" xr:uid="{00000000-0005-0000-0000-0000AF1E0000}"/>
    <cellStyle name="Comma 24" xfId="538" xr:uid="{00000000-0005-0000-0000-0000B01E0000}"/>
    <cellStyle name="Comma 24 2" xfId="1709" xr:uid="{00000000-0005-0000-0000-0000B11E0000}"/>
    <cellStyle name="Comma 24 2 2" xfId="20438" xr:uid="{00000000-0005-0000-0000-0000B21E0000}"/>
    <cellStyle name="Comma 24 2 3" xfId="8396" xr:uid="{00000000-0005-0000-0000-0000B31E0000}"/>
    <cellStyle name="Comma 24 3" xfId="8397" xr:uid="{00000000-0005-0000-0000-0000B41E0000}"/>
    <cellStyle name="Comma 24 4" xfId="8398" xr:uid="{00000000-0005-0000-0000-0000B51E0000}"/>
    <cellStyle name="Comma 24 5" xfId="20437" xr:uid="{00000000-0005-0000-0000-0000B61E0000}"/>
    <cellStyle name="Comma 24 6" xfId="8395" xr:uid="{00000000-0005-0000-0000-0000B71E0000}"/>
    <cellStyle name="Comma 24_rekap full cost" xfId="8399" xr:uid="{00000000-0005-0000-0000-0000B81E0000}"/>
    <cellStyle name="Comma 25" xfId="539" xr:uid="{00000000-0005-0000-0000-0000B91E0000}"/>
    <cellStyle name="Comma 25 2" xfId="1710" xr:uid="{00000000-0005-0000-0000-0000BA1E0000}"/>
    <cellStyle name="Comma 25 2 2" xfId="20440" xr:uid="{00000000-0005-0000-0000-0000BB1E0000}"/>
    <cellStyle name="Comma 25 2 3" xfId="8401" xr:uid="{00000000-0005-0000-0000-0000BC1E0000}"/>
    <cellStyle name="Comma 25 3" xfId="8402" xr:uid="{00000000-0005-0000-0000-0000BD1E0000}"/>
    <cellStyle name="Comma 25 4" xfId="8403" xr:uid="{00000000-0005-0000-0000-0000BE1E0000}"/>
    <cellStyle name="Comma 25 5" xfId="20439" xr:uid="{00000000-0005-0000-0000-0000BF1E0000}"/>
    <cellStyle name="Comma 25 6" xfId="8400" xr:uid="{00000000-0005-0000-0000-0000C01E0000}"/>
    <cellStyle name="Comma 25_rekap full cost" xfId="8404" xr:uid="{00000000-0005-0000-0000-0000C11E0000}"/>
    <cellStyle name="Comma 26" xfId="540" xr:uid="{00000000-0005-0000-0000-0000C21E0000}"/>
    <cellStyle name="Comma 26 2" xfId="1711" xr:uid="{00000000-0005-0000-0000-0000C31E0000}"/>
    <cellStyle name="Comma 26 2 2" xfId="20442" xr:uid="{00000000-0005-0000-0000-0000C41E0000}"/>
    <cellStyle name="Comma 26 2 3" xfId="8406" xr:uid="{00000000-0005-0000-0000-0000C51E0000}"/>
    <cellStyle name="Comma 26 3" xfId="8407" xr:uid="{00000000-0005-0000-0000-0000C61E0000}"/>
    <cellStyle name="Comma 26 4" xfId="8408" xr:uid="{00000000-0005-0000-0000-0000C71E0000}"/>
    <cellStyle name="Comma 26 5" xfId="20441" xr:uid="{00000000-0005-0000-0000-0000C81E0000}"/>
    <cellStyle name="Comma 26 6" xfId="8405" xr:uid="{00000000-0005-0000-0000-0000C91E0000}"/>
    <cellStyle name="Comma 26_rekap full cost" xfId="8409" xr:uid="{00000000-0005-0000-0000-0000CA1E0000}"/>
    <cellStyle name="Comma 27" xfId="541" xr:uid="{00000000-0005-0000-0000-0000CB1E0000}"/>
    <cellStyle name="Comma 27 2" xfId="1712" xr:uid="{00000000-0005-0000-0000-0000CC1E0000}"/>
    <cellStyle name="Comma 27 2 2" xfId="20444" xr:uid="{00000000-0005-0000-0000-0000CD1E0000}"/>
    <cellStyle name="Comma 27 2 3" xfId="8411" xr:uid="{00000000-0005-0000-0000-0000CE1E0000}"/>
    <cellStyle name="Comma 27 3" xfId="8412" xr:uid="{00000000-0005-0000-0000-0000CF1E0000}"/>
    <cellStyle name="Comma 27 4" xfId="8413" xr:uid="{00000000-0005-0000-0000-0000D01E0000}"/>
    <cellStyle name="Comma 27 5" xfId="20443" xr:uid="{00000000-0005-0000-0000-0000D11E0000}"/>
    <cellStyle name="Comma 27 6" xfId="8410" xr:uid="{00000000-0005-0000-0000-0000D21E0000}"/>
    <cellStyle name="Comma 27_rekap full cost" xfId="8414" xr:uid="{00000000-0005-0000-0000-0000D31E0000}"/>
    <cellStyle name="Comma 28" xfId="542" xr:uid="{00000000-0005-0000-0000-0000D41E0000}"/>
    <cellStyle name="Comma 28 2" xfId="1713" xr:uid="{00000000-0005-0000-0000-0000D51E0000}"/>
    <cellStyle name="Comma 28 2 2" xfId="20446" xr:uid="{00000000-0005-0000-0000-0000D61E0000}"/>
    <cellStyle name="Comma 28 2 3" xfId="8416" xr:uid="{00000000-0005-0000-0000-0000D71E0000}"/>
    <cellStyle name="Comma 28 3" xfId="8417" xr:uid="{00000000-0005-0000-0000-0000D81E0000}"/>
    <cellStyle name="Comma 28 4" xfId="8418" xr:uid="{00000000-0005-0000-0000-0000D91E0000}"/>
    <cellStyle name="Comma 28 5" xfId="20445" xr:uid="{00000000-0005-0000-0000-0000DA1E0000}"/>
    <cellStyle name="Comma 28 6" xfId="8415" xr:uid="{00000000-0005-0000-0000-0000DB1E0000}"/>
    <cellStyle name="Comma 28_rekap full cost" xfId="8419" xr:uid="{00000000-0005-0000-0000-0000DC1E0000}"/>
    <cellStyle name="Comma 29" xfId="543" xr:uid="{00000000-0005-0000-0000-0000DD1E0000}"/>
    <cellStyle name="Comma 29 2" xfId="1714" xr:uid="{00000000-0005-0000-0000-0000DE1E0000}"/>
    <cellStyle name="Comma 29 2 2" xfId="20448" xr:uid="{00000000-0005-0000-0000-0000DF1E0000}"/>
    <cellStyle name="Comma 29 2 3" xfId="8421" xr:uid="{00000000-0005-0000-0000-0000E01E0000}"/>
    <cellStyle name="Comma 29 3" xfId="8422" xr:uid="{00000000-0005-0000-0000-0000E11E0000}"/>
    <cellStyle name="Comma 29 4" xfId="8423" xr:uid="{00000000-0005-0000-0000-0000E21E0000}"/>
    <cellStyle name="Comma 29 5" xfId="20447" xr:uid="{00000000-0005-0000-0000-0000E31E0000}"/>
    <cellStyle name="Comma 29 6" xfId="8420" xr:uid="{00000000-0005-0000-0000-0000E41E0000}"/>
    <cellStyle name="Comma 29_rekap full cost" xfId="8424" xr:uid="{00000000-0005-0000-0000-0000E51E0000}"/>
    <cellStyle name="Comma 3" xfId="13" xr:uid="{00000000-0005-0000-0000-0000E61E0000}"/>
    <cellStyle name="Comma 3 10" xfId="8425" xr:uid="{00000000-0005-0000-0000-0000E71E0000}"/>
    <cellStyle name="Comma 3 11" xfId="8426" xr:uid="{00000000-0005-0000-0000-0000E81E0000}"/>
    <cellStyle name="Comma 3 12" xfId="8427" xr:uid="{00000000-0005-0000-0000-0000E91E0000}"/>
    <cellStyle name="Comma 3 13" xfId="8428" xr:uid="{00000000-0005-0000-0000-0000EA1E0000}"/>
    <cellStyle name="Comma 3 14" xfId="8429" xr:uid="{00000000-0005-0000-0000-0000EB1E0000}"/>
    <cellStyle name="Comma 3 15" xfId="8430" xr:uid="{00000000-0005-0000-0000-0000EC1E0000}"/>
    <cellStyle name="Comma 3 16" xfId="8431" xr:uid="{00000000-0005-0000-0000-0000ED1E0000}"/>
    <cellStyle name="Comma 3 17" xfId="8432" xr:uid="{00000000-0005-0000-0000-0000EE1E0000}"/>
    <cellStyle name="Comma 3 18" xfId="8433" xr:uid="{00000000-0005-0000-0000-0000EF1E0000}"/>
    <cellStyle name="Comma 3 19" xfId="8434" xr:uid="{00000000-0005-0000-0000-0000F01E0000}"/>
    <cellStyle name="Comma 3 2" xfId="14" xr:uid="{00000000-0005-0000-0000-0000F11E0000}"/>
    <cellStyle name="Comma 3 2 10" xfId="8436" xr:uid="{00000000-0005-0000-0000-0000F21E0000}"/>
    <cellStyle name="Comma 3 2 11" xfId="8437" xr:uid="{00000000-0005-0000-0000-0000F31E0000}"/>
    <cellStyle name="Comma 3 2 12" xfId="8438" xr:uid="{00000000-0005-0000-0000-0000F41E0000}"/>
    <cellStyle name="Comma 3 2 13" xfId="8439" xr:uid="{00000000-0005-0000-0000-0000F51E0000}"/>
    <cellStyle name="Comma 3 2 14" xfId="20449" xr:uid="{00000000-0005-0000-0000-0000F61E0000}"/>
    <cellStyle name="Comma 3 2 14 2" xfId="21167" xr:uid="{00000000-0005-0000-0000-0000F71E0000}"/>
    <cellStyle name="Comma 3 2 15" xfId="8435" xr:uid="{00000000-0005-0000-0000-0000F81E0000}"/>
    <cellStyle name="Comma 3 2 16" xfId="862" xr:uid="{00000000-0005-0000-0000-0000F91E0000}"/>
    <cellStyle name="Comma 3 2 2" xfId="15" xr:uid="{00000000-0005-0000-0000-0000FA1E0000}"/>
    <cellStyle name="Comma 3 2 2 2" xfId="157" xr:uid="{00000000-0005-0000-0000-0000FB1E0000}"/>
    <cellStyle name="Comma 3 2 2 2 2" xfId="1068" xr:uid="{00000000-0005-0000-0000-0000FC1E0000}"/>
    <cellStyle name="Comma 3 2 2 3" xfId="705" xr:uid="{00000000-0005-0000-0000-0000FD1E0000}"/>
    <cellStyle name="Comma 3 2 2 3 2" xfId="8440" xr:uid="{00000000-0005-0000-0000-0000FE1E0000}"/>
    <cellStyle name="Comma 3 2 2 4" xfId="911" xr:uid="{00000000-0005-0000-0000-0000FF1E0000}"/>
    <cellStyle name="Comma 3 2 3" xfId="158" xr:uid="{00000000-0005-0000-0000-0000001F0000}"/>
    <cellStyle name="Comma 3 2 3 2" xfId="8441" xr:uid="{00000000-0005-0000-0000-0000011F0000}"/>
    <cellStyle name="Comma 3 2 4" xfId="8442" xr:uid="{00000000-0005-0000-0000-0000021F0000}"/>
    <cellStyle name="Comma 3 2 5" xfId="8443" xr:uid="{00000000-0005-0000-0000-0000031F0000}"/>
    <cellStyle name="Comma 3 2 6" xfId="8444" xr:uid="{00000000-0005-0000-0000-0000041F0000}"/>
    <cellStyle name="Comma 3 2 7" xfId="8445" xr:uid="{00000000-0005-0000-0000-0000051F0000}"/>
    <cellStyle name="Comma 3 2 8" xfId="8446" xr:uid="{00000000-0005-0000-0000-0000061F0000}"/>
    <cellStyle name="Comma 3 2 9" xfId="8447" xr:uid="{00000000-0005-0000-0000-0000071F0000}"/>
    <cellStyle name="Comma 3 20" xfId="8448" xr:uid="{00000000-0005-0000-0000-0000081F0000}"/>
    <cellStyle name="Comma 3 21" xfId="8449" xr:uid="{00000000-0005-0000-0000-0000091F0000}"/>
    <cellStyle name="Comma 3 22" xfId="8450" xr:uid="{00000000-0005-0000-0000-00000A1F0000}"/>
    <cellStyle name="Comma 3 23" xfId="8451" xr:uid="{00000000-0005-0000-0000-00000B1F0000}"/>
    <cellStyle name="Comma 3 24" xfId="8452" xr:uid="{00000000-0005-0000-0000-00000C1F0000}"/>
    <cellStyle name="Comma 3 25" xfId="8453" xr:uid="{00000000-0005-0000-0000-00000D1F0000}"/>
    <cellStyle name="Comma 3 26" xfId="8454" xr:uid="{00000000-0005-0000-0000-00000E1F0000}"/>
    <cellStyle name="Comma 3 27" xfId="8455" xr:uid="{00000000-0005-0000-0000-00000F1F0000}"/>
    <cellStyle name="Comma 3 28" xfId="8456" xr:uid="{00000000-0005-0000-0000-0000101F0000}"/>
    <cellStyle name="Comma 3 29" xfId="8457" xr:uid="{00000000-0005-0000-0000-0000111F0000}"/>
    <cellStyle name="Comma 3 3" xfId="159" xr:uid="{00000000-0005-0000-0000-0000121F0000}"/>
    <cellStyle name="Comma 3 3 2" xfId="160" xr:uid="{00000000-0005-0000-0000-0000131F0000}"/>
    <cellStyle name="Comma 3 3 2 2" xfId="8459" xr:uid="{00000000-0005-0000-0000-0000141F0000}"/>
    <cellStyle name="Comma 3 3 3" xfId="544" xr:uid="{00000000-0005-0000-0000-0000151F0000}"/>
    <cellStyle name="Comma 3 3 3 2" xfId="21170" xr:uid="{00000000-0005-0000-0000-0000161F0000}"/>
    <cellStyle name="Comma 3 3 3 3" xfId="8458" xr:uid="{00000000-0005-0000-0000-0000171F0000}"/>
    <cellStyle name="Comma 3 30" xfId="8460" xr:uid="{00000000-0005-0000-0000-0000181F0000}"/>
    <cellStyle name="Comma 3 31" xfId="8461" xr:uid="{00000000-0005-0000-0000-0000191F0000}"/>
    <cellStyle name="Comma 3 32" xfId="8462" xr:uid="{00000000-0005-0000-0000-00001A1F0000}"/>
    <cellStyle name="Comma 3 33" xfId="8463" xr:uid="{00000000-0005-0000-0000-00001B1F0000}"/>
    <cellStyle name="Comma 3 34" xfId="8464" xr:uid="{00000000-0005-0000-0000-00001C1F0000}"/>
    <cellStyle name="Comma 3 35" xfId="8465" xr:uid="{00000000-0005-0000-0000-00001D1F0000}"/>
    <cellStyle name="Comma 3 36" xfId="8466" xr:uid="{00000000-0005-0000-0000-00001E1F0000}"/>
    <cellStyle name="Comma 3 37" xfId="8467" xr:uid="{00000000-0005-0000-0000-00001F1F0000}"/>
    <cellStyle name="Comma 3 38" xfId="8468" xr:uid="{00000000-0005-0000-0000-0000201F0000}"/>
    <cellStyle name="Comma 3 39" xfId="8469" xr:uid="{00000000-0005-0000-0000-0000211F0000}"/>
    <cellStyle name="Comma 3 4" xfId="161" xr:uid="{00000000-0005-0000-0000-0000221F0000}"/>
    <cellStyle name="Comma 3 4 2" xfId="704" xr:uid="{00000000-0005-0000-0000-0000231F0000}"/>
    <cellStyle name="Comma 3 4 2 2" xfId="1067" xr:uid="{00000000-0005-0000-0000-0000241F0000}"/>
    <cellStyle name="Comma 3 4 3" xfId="8470" xr:uid="{00000000-0005-0000-0000-0000251F0000}"/>
    <cellStyle name="Comma 3 4 4" xfId="910" xr:uid="{00000000-0005-0000-0000-0000261F0000}"/>
    <cellStyle name="Comma 3 40" xfId="8471" xr:uid="{00000000-0005-0000-0000-0000271F0000}"/>
    <cellStyle name="Comma 3 41" xfId="8472" xr:uid="{00000000-0005-0000-0000-0000281F0000}"/>
    <cellStyle name="Comma 3 42" xfId="8473" xr:uid="{00000000-0005-0000-0000-0000291F0000}"/>
    <cellStyle name="Comma 3 43" xfId="8474" xr:uid="{00000000-0005-0000-0000-00002A1F0000}"/>
    <cellStyle name="Comma 3 44" xfId="8475" xr:uid="{00000000-0005-0000-0000-00002B1F0000}"/>
    <cellStyle name="Comma 3 45" xfId="8476" xr:uid="{00000000-0005-0000-0000-00002C1F0000}"/>
    <cellStyle name="Comma 3 46" xfId="8477" xr:uid="{00000000-0005-0000-0000-00002D1F0000}"/>
    <cellStyle name="Comma 3 47" xfId="8478" xr:uid="{00000000-0005-0000-0000-00002E1F0000}"/>
    <cellStyle name="Comma 3 48" xfId="8479" xr:uid="{00000000-0005-0000-0000-00002F1F0000}"/>
    <cellStyle name="Comma 3 49" xfId="8480" xr:uid="{00000000-0005-0000-0000-0000301F0000}"/>
    <cellStyle name="Comma 3 5" xfId="8481" xr:uid="{00000000-0005-0000-0000-0000311F0000}"/>
    <cellStyle name="Comma 3 50" xfId="8482" xr:uid="{00000000-0005-0000-0000-0000321F0000}"/>
    <cellStyle name="Comma 3 51" xfId="8483" xr:uid="{00000000-0005-0000-0000-0000331F0000}"/>
    <cellStyle name="Comma 3 52" xfId="8484" xr:uid="{00000000-0005-0000-0000-0000341F0000}"/>
    <cellStyle name="Comma 3 53" xfId="8485" xr:uid="{00000000-0005-0000-0000-0000351F0000}"/>
    <cellStyle name="Comma 3 54" xfId="8486" xr:uid="{00000000-0005-0000-0000-0000361F0000}"/>
    <cellStyle name="Comma 3 55" xfId="8487" xr:uid="{00000000-0005-0000-0000-0000371F0000}"/>
    <cellStyle name="Comma 3 56" xfId="8488" xr:uid="{00000000-0005-0000-0000-0000381F0000}"/>
    <cellStyle name="Comma 3 57" xfId="8489" xr:uid="{00000000-0005-0000-0000-0000391F0000}"/>
    <cellStyle name="Comma 3 58" xfId="8490" xr:uid="{00000000-0005-0000-0000-00003A1F0000}"/>
    <cellStyle name="Comma 3 59" xfId="8491" xr:uid="{00000000-0005-0000-0000-00003B1F0000}"/>
    <cellStyle name="Comma 3 6" xfId="8492" xr:uid="{00000000-0005-0000-0000-00003C1F0000}"/>
    <cellStyle name="Comma 3 60" xfId="8493" xr:uid="{00000000-0005-0000-0000-00003D1F0000}"/>
    <cellStyle name="Comma 3 61" xfId="8494" xr:uid="{00000000-0005-0000-0000-00003E1F0000}"/>
    <cellStyle name="Comma 3 62" xfId="8495" xr:uid="{00000000-0005-0000-0000-00003F1F0000}"/>
    <cellStyle name="Comma 3 63" xfId="8496" xr:uid="{00000000-0005-0000-0000-0000401F0000}"/>
    <cellStyle name="Comma 3 64" xfId="8497" xr:uid="{00000000-0005-0000-0000-0000411F0000}"/>
    <cellStyle name="Comma 3 65" xfId="8498" xr:uid="{00000000-0005-0000-0000-0000421F0000}"/>
    <cellStyle name="Comma 3 66" xfId="8499" xr:uid="{00000000-0005-0000-0000-0000431F0000}"/>
    <cellStyle name="Comma 3 67" xfId="8500" xr:uid="{00000000-0005-0000-0000-0000441F0000}"/>
    <cellStyle name="Comma 3 68" xfId="8501" xr:uid="{00000000-0005-0000-0000-0000451F0000}"/>
    <cellStyle name="Comma 3 69" xfId="8502" xr:uid="{00000000-0005-0000-0000-0000461F0000}"/>
    <cellStyle name="Comma 3 7" xfId="8503" xr:uid="{00000000-0005-0000-0000-0000471F0000}"/>
    <cellStyle name="Comma 3 70" xfId="8504" xr:uid="{00000000-0005-0000-0000-0000481F0000}"/>
    <cellStyle name="Comma 3 71" xfId="8505" xr:uid="{00000000-0005-0000-0000-0000491F0000}"/>
    <cellStyle name="Comma 3 72" xfId="8506" xr:uid="{00000000-0005-0000-0000-00004A1F0000}"/>
    <cellStyle name="Comma 3 73" xfId="8507" xr:uid="{00000000-0005-0000-0000-00004B1F0000}"/>
    <cellStyle name="Comma 3 74" xfId="8508" xr:uid="{00000000-0005-0000-0000-00004C1F0000}"/>
    <cellStyle name="Comma 3 75" xfId="8509" xr:uid="{00000000-0005-0000-0000-00004D1F0000}"/>
    <cellStyle name="Comma 3 76" xfId="8510" xr:uid="{00000000-0005-0000-0000-00004E1F0000}"/>
    <cellStyle name="Comma 3 77" xfId="8511" xr:uid="{00000000-0005-0000-0000-00004F1F0000}"/>
    <cellStyle name="Comma 3 78" xfId="8512" xr:uid="{00000000-0005-0000-0000-0000501F0000}"/>
    <cellStyle name="Comma 3 79" xfId="8513" xr:uid="{00000000-0005-0000-0000-0000511F0000}"/>
    <cellStyle name="Comma 3 8" xfId="8514" xr:uid="{00000000-0005-0000-0000-0000521F0000}"/>
    <cellStyle name="Comma 3 80" xfId="8515" xr:uid="{00000000-0005-0000-0000-0000531F0000}"/>
    <cellStyle name="Comma 3 81" xfId="21152" xr:uid="{00000000-0005-0000-0000-0000541F0000}"/>
    <cellStyle name="Comma 3 82" xfId="861" xr:uid="{00000000-0005-0000-0000-0000551F0000}"/>
    <cellStyle name="Comma 3 9" xfId="8516" xr:uid="{00000000-0005-0000-0000-0000561F0000}"/>
    <cellStyle name="Comma 3_Draft report PMTI june09_Rev" xfId="8517" xr:uid="{00000000-0005-0000-0000-0000571F0000}"/>
    <cellStyle name="Comma 30" xfId="545" xr:uid="{00000000-0005-0000-0000-0000581F0000}"/>
    <cellStyle name="Comma 30 2" xfId="1715" xr:uid="{00000000-0005-0000-0000-0000591F0000}"/>
    <cellStyle name="Comma 30 2 2" xfId="20451" xr:uid="{00000000-0005-0000-0000-00005A1F0000}"/>
    <cellStyle name="Comma 30 2 3" xfId="8519" xr:uid="{00000000-0005-0000-0000-00005B1F0000}"/>
    <cellStyle name="Comma 30 3" xfId="8520" xr:uid="{00000000-0005-0000-0000-00005C1F0000}"/>
    <cellStyle name="Comma 30 4" xfId="8521" xr:uid="{00000000-0005-0000-0000-00005D1F0000}"/>
    <cellStyle name="Comma 30 5" xfId="20450" xr:uid="{00000000-0005-0000-0000-00005E1F0000}"/>
    <cellStyle name="Comma 30 6" xfId="8518" xr:uid="{00000000-0005-0000-0000-00005F1F0000}"/>
    <cellStyle name="Comma 30_rekap full cost" xfId="8522" xr:uid="{00000000-0005-0000-0000-0000601F0000}"/>
    <cellStyle name="Comma 31" xfId="546" xr:uid="{00000000-0005-0000-0000-0000611F0000}"/>
    <cellStyle name="Comma 31 2" xfId="1716" xr:uid="{00000000-0005-0000-0000-0000621F0000}"/>
    <cellStyle name="Comma 31 2 2" xfId="20453" xr:uid="{00000000-0005-0000-0000-0000631F0000}"/>
    <cellStyle name="Comma 31 2 3" xfId="8524" xr:uid="{00000000-0005-0000-0000-0000641F0000}"/>
    <cellStyle name="Comma 31 3" xfId="8525" xr:uid="{00000000-0005-0000-0000-0000651F0000}"/>
    <cellStyle name="Comma 31 4" xfId="8526" xr:uid="{00000000-0005-0000-0000-0000661F0000}"/>
    <cellStyle name="Comma 31 5" xfId="20452" xr:uid="{00000000-0005-0000-0000-0000671F0000}"/>
    <cellStyle name="Comma 31 6" xfId="8523" xr:uid="{00000000-0005-0000-0000-0000681F0000}"/>
    <cellStyle name="Comma 31_rekap full cost" xfId="8527" xr:uid="{00000000-0005-0000-0000-0000691F0000}"/>
    <cellStyle name="Comma 32" xfId="547" xr:uid="{00000000-0005-0000-0000-00006A1F0000}"/>
    <cellStyle name="Comma 32 2" xfId="1717" xr:uid="{00000000-0005-0000-0000-00006B1F0000}"/>
    <cellStyle name="Comma 32 2 2" xfId="20455" xr:uid="{00000000-0005-0000-0000-00006C1F0000}"/>
    <cellStyle name="Comma 32 2 3" xfId="8529" xr:uid="{00000000-0005-0000-0000-00006D1F0000}"/>
    <cellStyle name="Comma 32 3" xfId="8530" xr:uid="{00000000-0005-0000-0000-00006E1F0000}"/>
    <cellStyle name="Comma 32 4" xfId="8531" xr:uid="{00000000-0005-0000-0000-00006F1F0000}"/>
    <cellStyle name="Comma 32 5" xfId="20454" xr:uid="{00000000-0005-0000-0000-0000701F0000}"/>
    <cellStyle name="Comma 32 6" xfId="8528" xr:uid="{00000000-0005-0000-0000-0000711F0000}"/>
    <cellStyle name="Comma 32_rekap full cost" xfId="8532" xr:uid="{00000000-0005-0000-0000-0000721F0000}"/>
    <cellStyle name="Comma 33" xfId="471" xr:uid="{00000000-0005-0000-0000-0000731F0000}"/>
    <cellStyle name="Comma 33 2" xfId="1035" xr:uid="{00000000-0005-0000-0000-0000741F0000}"/>
    <cellStyle name="Comma 33 2 2" xfId="20457" xr:uid="{00000000-0005-0000-0000-0000751F0000}"/>
    <cellStyle name="Comma 33 2 3" xfId="8534" xr:uid="{00000000-0005-0000-0000-0000761F0000}"/>
    <cellStyle name="Comma 33 3" xfId="8535" xr:uid="{00000000-0005-0000-0000-0000771F0000}"/>
    <cellStyle name="Comma 33 4" xfId="8536" xr:uid="{00000000-0005-0000-0000-0000781F0000}"/>
    <cellStyle name="Comma 33 5" xfId="20456" xr:uid="{00000000-0005-0000-0000-0000791F0000}"/>
    <cellStyle name="Comma 33 6" xfId="8533" xr:uid="{00000000-0005-0000-0000-00007A1F0000}"/>
    <cellStyle name="Comma 33 7" xfId="1718" xr:uid="{00000000-0005-0000-0000-00007B1F0000}"/>
    <cellStyle name="Comma 33 8" xfId="843" xr:uid="{00000000-0005-0000-0000-00007C1F0000}"/>
    <cellStyle name="Comma 33_rekap full cost" xfId="8537" xr:uid="{00000000-0005-0000-0000-00007D1F0000}"/>
    <cellStyle name="Comma 34" xfId="685" xr:uid="{00000000-0005-0000-0000-00007E1F0000}"/>
    <cellStyle name="Comma 34 2" xfId="1049" xr:uid="{00000000-0005-0000-0000-00007F1F0000}"/>
    <cellStyle name="Comma 34 2 2" xfId="20459" xr:uid="{00000000-0005-0000-0000-0000801F0000}"/>
    <cellStyle name="Comma 34 2 3" xfId="8539" xr:uid="{00000000-0005-0000-0000-0000811F0000}"/>
    <cellStyle name="Comma 34 3" xfId="8540" xr:uid="{00000000-0005-0000-0000-0000821F0000}"/>
    <cellStyle name="Comma 34 4" xfId="8541" xr:uid="{00000000-0005-0000-0000-0000831F0000}"/>
    <cellStyle name="Comma 34 5" xfId="20458" xr:uid="{00000000-0005-0000-0000-0000841F0000}"/>
    <cellStyle name="Comma 34 6" xfId="8538" xr:uid="{00000000-0005-0000-0000-0000851F0000}"/>
    <cellStyle name="Comma 34 7" xfId="1719" xr:uid="{00000000-0005-0000-0000-0000861F0000}"/>
    <cellStyle name="Comma 34 8" xfId="892" xr:uid="{00000000-0005-0000-0000-0000871F0000}"/>
    <cellStyle name="Comma 34_rekap full cost" xfId="8542" xr:uid="{00000000-0005-0000-0000-0000881F0000}"/>
    <cellStyle name="Comma 35" xfId="688" xr:uid="{00000000-0005-0000-0000-0000891F0000}"/>
    <cellStyle name="Comma 35 2" xfId="1052" xr:uid="{00000000-0005-0000-0000-00008A1F0000}"/>
    <cellStyle name="Comma 35 2 2" xfId="20461" xr:uid="{00000000-0005-0000-0000-00008B1F0000}"/>
    <cellStyle name="Comma 35 2 3" xfId="8544" xr:uid="{00000000-0005-0000-0000-00008C1F0000}"/>
    <cellStyle name="Comma 35 3" xfId="8545" xr:uid="{00000000-0005-0000-0000-00008D1F0000}"/>
    <cellStyle name="Comma 35 4" xfId="8546" xr:uid="{00000000-0005-0000-0000-00008E1F0000}"/>
    <cellStyle name="Comma 35 5" xfId="20460" xr:uid="{00000000-0005-0000-0000-00008F1F0000}"/>
    <cellStyle name="Comma 35 6" xfId="8543" xr:uid="{00000000-0005-0000-0000-0000901F0000}"/>
    <cellStyle name="Comma 35 7" xfId="1720" xr:uid="{00000000-0005-0000-0000-0000911F0000}"/>
    <cellStyle name="Comma 35 8" xfId="895" xr:uid="{00000000-0005-0000-0000-0000921F0000}"/>
    <cellStyle name="Comma 35_rekap full cost" xfId="8547" xr:uid="{00000000-0005-0000-0000-0000931F0000}"/>
    <cellStyle name="Comma 36" xfId="692" xr:uid="{00000000-0005-0000-0000-0000941F0000}"/>
    <cellStyle name="Comma 36 2" xfId="1056" xr:uid="{00000000-0005-0000-0000-0000951F0000}"/>
    <cellStyle name="Comma 36 2 2" xfId="20463" xr:uid="{00000000-0005-0000-0000-0000961F0000}"/>
    <cellStyle name="Comma 36 2 3" xfId="8549" xr:uid="{00000000-0005-0000-0000-0000971F0000}"/>
    <cellStyle name="Comma 36 3" xfId="8550" xr:uid="{00000000-0005-0000-0000-0000981F0000}"/>
    <cellStyle name="Comma 36 4" xfId="8551" xr:uid="{00000000-0005-0000-0000-0000991F0000}"/>
    <cellStyle name="Comma 36 5" xfId="20462" xr:uid="{00000000-0005-0000-0000-00009A1F0000}"/>
    <cellStyle name="Comma 36 6" xfId="8548" xr:uid="{00000000-0005-0000-0000-00009B1F0000}"/>
    <cellStyle name="Comma 36 7" xfId="1721" xr:uid="{00000000-0005-0000-0000-00009C1F0000}"/>
    <cellStyle name="Comma 36 8" xfId="899" xr:uid="{00000000-0005-0000-0000-00009D1F0000}"/>
    <cellStyle name="Comma 36_rekap full cost" xfId="8552" xr:uid="{00000000-0005-0000-0000-00009E1F0000}"/>
    <cellStyle name="Comma 37" xfId="687" xr:uid="{00000000-0005-0000-0000-00009F1F0000}"/>
    <cellStyle name="Comma 37 2" xfId="1051" xr:uid="{00000000-0005-0000-0000-0000A01F0000}"/>
    <cellStyle name="Comma 37 2 2" xfId="20465" xr:uid="{00000000-0005-0000-0000-0000A11F0000}"/>
    <cellStyle name="Comma 37 2 3" xfId="8554" xr:uid="{00000000-0005-0000-0000-0000A21F0000}"/>
    <cellStyle name="Comma 37 3" xfId="8555" xr:uid="{00000000-0005-0000-0000-0000A31F0000}"/>
    <cellStyle name="Comma 37 4" xfId="20464" xr:uid="{00000000-0005-0000-0000-0000A41F0000}"/>
    <cellStyle name="Comma 37 5" xfId="8553" xr:uid="{00000000-0005-0000-0000-0000A51F0000}"/>
    <cellStyle name="Comma 37 6" xfId="1722" xr:uid="{00000000-0005-0000-0000-0000A61F0000}"/>
    <cellStyle name="Comma 37 7" xfId="894" xr:uid="{00000000-0005-0000-0000-0000A71F0000}"/>
    <cellStyle name="Comma 37_rekap full cost" xfId="8556" xr:uid="{00000000-0005-0000-0000-0000A81F0000}"/>
    <cellStyle name="Comma 38" xfId="691" xr:uid="{00000000-0005-0000-0000-0000A91F0000}"/>
    <cellStyle name="Comma 38 2" xfId="1055" xr:uid="{00000000-0005-0000-0000-0000AA1F0000}"/>
    <cellStyle name="Comma 38 2 2" xfId="8558" xr:uid="{00000000-0005-0000-0000-0000AB1F0000}"/>
    <cellStyle name="Comma 38 3" xfId="8559" xr:uid="{00000000-0005-0000-0000-0000AC1F0000}"/>
    <cellStyle name="Comma 38 4" xfId="20466" xr:uid="{00000000-0005-0000-0000-0000AD1F0000}"/>
    <cellStyle name="Comma 38 5" xfId="8557" xr:uid="{00000000-0005-0000-0000-0000AE1F0000}"/>
    <cellStyle name="Comma 38 6" xfId="1723" xr:uid="{00000000-0005-0000-0000-0000AF1F0000}"/>
    <cellStyle name="Comma 38 7" xfId="898" xr:uid="{00000000-0005-0000-0000-0000B01F0000}"/>
    <cellStyle name="Comma 38_rekap full cost" xfId="8560" xr:uid="{00000000-0005-0000-0000-0000B11F0000}"/>
    <cellStyle name="Comma 39" xfId="686" xr:uid="{00000000-0005-0000-0000-0000B21F0000}"/>
    <cellStyle name="Comma 39 2" xfId="1050" xr:uid="{00000000-0005-0000-0000-0000B31F0000}"/>
    <cellStyle name="Comma 39 2 2" xfId="20468" xr:uid="{00000000-0005-0000-0000-0000B41F0000}"/>
    <cellStyle name="Comma 39 2 3" xfId="8562" xr:uid="{00000000-0005-0000-0000-0000B51F0000}"/>
    <cellStyle name="Comma 39 2 4" xfId="1725" xr:uid="{00000000-0005-0000-0000-0000B61F0000}"/>
    <cellStyle name="Comma 39 3" xfId="8563" xr:uid="{00000000-0005-0000-0000-0000B71F0000}"/>
    <cellStyle name="Comma 39 4" xfId="20467" xr:uid="{00000000-0005-0000-0000-0000B81F0000}"/>
    <cellStyle name="Comma 39 5" xfId="8561" xr:uid="{00000000-0005-0000-0000-0000B91F0000}"/>
    <cellStyle name="Comma 39 6" xfId="1724" xr:uid="{00000000-0005-0000-0000-0000BA1F0000}"/>
    <cellStyle name="Comma 39 7" xfId="893" xr:uid="{00000000-0005-0000-0000-0000BB1F0000}"/>
    <cellStyle name="Comma 39_rekap full cost" xfId="8564" xr:uid="{00000000-0005-0000-0000-0000BC1F0000}"/>
    <cellStyle name="Comma 4" xfId="16" xr:uid="{00000000-0005-0000-0000-0000BD1F0000}"/>
    <cellStyle name="Comma 4 10" xfId="8565" xr:uid="{00000000-0005-0000-0000-0000BE1F0000}"/>
    <cellStyle name="Comma 4 11" xfId="8566" xr:uid="{00000000-0005-0000-0000-0000BF1F0000}"/>
    <cellStyle name="Comma 4 12" xfId="8567" xr:uid="{00000000-0005-0000-0000-0000C01F0000}"/>
    <cellStyle name="Comma 4 13" xfId="8568" xr:uid="{00000000-0005-0000-0000-0000C11F0000}"/>
    <cellStyle name="Comma 4 14" xfId="8569" xr:uid="{00000000-0005-0000-0000-0000C21F0000}"/>
    <cellStyle name="Comma 4 15" xfId="8570" xr:uid="{00000000-0005-0000-0000-0000C31F0000}"/>
    <cellStyle name="Comma 4 16" xfId="21151" xr:uid="{00000000-0005-0000-0000-0000C41F0000}"/>
    <cellStyle name="Comma 4 2" xfId="17" xr:uid="{00000000-0005-0000-0000-0000C51F0000}"/>
    <cellStyle name="Comma 4 2 2" xfId="18" xr:uid="{00000000-0005-0000-0000-0000C61F0000}"/>
    <cellStyle name="Comma 4 2 2 2" xfId="162" xr:uid="{00000000-0005-0000-0000-0000C71F0000}"/>
    <cellStyle name="Comma 4 2 2 2 2" xfId="8571" xr:uid="{00000000-0005-0000-0000-0000C81F0000}"/>
    <cellStyle name="Comma 4 2 2 3" xfId="863" xr:uid="{00000000-0005-0000-0000-0000C91F0000}"/>
    <cellStyle name="Comma 4 2 3" xfId="163" xr:uid="{00000000-0005-0000-0000-0000CA1F0000}"/>
    <cellStyle name="Comma 4 2 4" xfId="549" xr:uid="{00000000-0005-0000-0000-0000CB1F0000}"/>
    <cellStyle name="Comma 4 3" xfId="19" xr:uid="{00000000-0005-0000-0000-0000CC1F0000}"/>
    <cellStyle name="Comma 4 3 2" xfId="164" xr:uid="{00000000-0005-0000-0000-0000CD1F0000}"/>
    <cellStyle name="Comma 4 3 2 2" xfId="550" xr:uid="{00000000-0005-0000-0000-0000CE1F0000}"/>
    <cellStyle name="Comma 4 3 2 2 2" xfId="8573" xr:uid="{00000000-0005-0000-0000-0000CF1F0000}"/>
    <cellStyle name="Comma 4 3 3" xfId="8572" xr:uid="{00000000-0005-0000-0000-0000D01F0000}"/>
    <cellStyle name="Comma 4 3 4" xfId="864" xr:uid="{00000000-0005-0000-0000-0000D11F0000}"/>
    <cellStyle name="Comma 4 4" xfId="165" xr:uid="{00000000-0005-0000-0000-0000D21F0000}"/>
    <cellStyle name="Comma 4 4 2" xfId="706" xr:uid="{00000000-0005-0000-0000-0000D31F0000}"/>
    <cellStyle name="Comma 4 4 2 2" xfId="8575" xr:uid="{00000000-0005-0000-0000-0000D41F0000}"/>
    <cellStyle name="Comma 4 4 2 3" xfId="1069" xr:uid="{00000000-0005-0000-0000-0000D51F0000}"/>
    <cellStyle name="Comma 4 4 3" xfId="8574" xr:uid="{00000000-0005-0000-0000-0000D61F0000}"/>
    <cellStyle name="Comma 4 4 4" xfId="912" xr:uid="{00000000-0005-0000-0000-0000D71F0000}"/>
    <cellStyle name="Comma 4 5" xfId="548" xr:uid="{00000000-0005-0000-0000-0000D81F0000}"/>
    <cellStyle name="Comma 4 5 2" xfId="8576" xr:uid="{00000000-0005-0000-0000-0000D91F0000}"/>
    <cellStyle name="Comma 4 6" xfId="8577" xr:uid="{00000000-0005-0000-0000-0000DA1F0000}"/>
    <cellStyle name="Comma 4 7" xfId="8578" xr:uid="{00000000-0005-0000-0000-0000DB1F0000}"/>
    <cellStyle name="Comma 4 8" xfId="8579" xr:uid="{00000000-0005-0000-0000-0000DC1F0000}"/>
    <cellStyle name="Comma 4 9" xfId="8580" xr:uid="{00000000-0005-0000-0000-0000DD1F0000}"/>
    <cellStyle name="Comma 4_AJE Induk" xfId="8581" xr:uid="{00000000-0005-0000-0000-0000DE1F0000}"/>
    <cellStyle name="Comma 40" xfId="721" xr:uid="{00000000-0005-0000-0000-0000DF1F0000}"/>
    <cellStyle name="Comma 40 2" xfId="1082" xr:uid="{00000000-0005-0000-0000-0000E01F0000}"/>
    <cellStyle name="Comma 40 2 2" xfId="8583" xr:uid="{00000000-0005-0000-0000-0000E11F0000}"/>
    <cellStyle name="Comma 40 3" xfId="8584" xr:uid="{00000000-0005-0000-0000-0000E21F0000}"/>
    <cellStyle name="Comma 40 4" xfId="20469" xr:uid="{00000000-0005-0000-0000-0000E31F0000}"/>
    <cellStyle name="Comma 40 5" xfId="8582" xr:uid="{00000000-0005-0000-0000-0000E41F0000}"/>
    <cellStyle name="Comma 40 6" xfId="1726" xr:uid="{00000000-0005-0000-0000-0000E51F0000}"/>
    <cellStyle name="Comma 40 7" xfId="926" xr:uid="{00000000-0005-0000-0000-0000E61F0000}"/>
    <cellStyle name="Comma 40_rekap full cost" xfId="8585" xr:uid="{00000000-0005-0000-0000-0000E71F0000}"/>
    <cellStyle name="Comma 41" xfId="731" xr:uid="{00000000-0005-0000-0000-0000E81F0000}"/>
    <cellStyle name="Comma 41 2" xfId="1092" xr:uid="{00000000-0005-0000-0000-0000E91F0000}"/>
    <cellStyle name="Comma 41 2 2" xfId="8587" xr:uid="{00000000-0005-0000-0000-0000EA1F0000}"/>
    <cellStyle name="Comma 41 3" xfId="8588" xr:uid="{00000000-0005-0000-0000-0000EB1F0000}"/>
    <cellStyle name="Comma 41 4" xfId="20470" xr:uid="{00000000-0005-0000-0000-0000EC1F0000}"/>
    <cellStyle name="Comma 41 5" xfId="8586" xr:uid="{00000000-0005-0000-0000-0000ED1F0000}"/>
    <cellStyle name="Comma 41 6" xfId="936" xr:uid="{00000000-0005-0000-0000-0000EE1F0000}"/>
    <cellStyle name="Comma 41_rekap full cost" xfId="8589" xr:uid="{00000000-0005-0000-0000-0000EF1F0000}"/>
    <cellStyle name="Comma 42" xfId="723" xr:uid="{00000000-0005-0000-0000-0000F01F0000}"/>
    <cellStyle name="Comma 42 2" xfId="1084" xr:uid="{00000000-0005-0000-0000-0000F11F0000}"/>
    <cellStyle name="Comma 42 2 2" xfId="8591" xr:uid="{00000000-0005-0000-0000-0000F21F0000}"/>
    <cellStyle name="Comma 42 3" xfId="8592" xr:uid="{00000000-0005-0000-0000-0000F31F0000}"/>
    <cellStyle name="Comma 42 4" xfId="20471" xr:uid="{00000000-0005-0000-0000-0000F41F0000}"/>
    <cellStyle name="Comma 42 5" xfId="8590" xr:uid="{00000000-0005-0000-0000-0000F51F0000}"/>
    <cellStyle name="Comma 42 6" xfId="928" xr:uid="{00000000-0005-0000-0000-0000F61F0000}"/>
    <cellStyle name="Comma 42_rekap full cost" xfId="8593" xr:uid="{00000000-0005-0000-0000-0000F71F0000}"/>
    <cellStyle name="Comma 43" xfId="730" xr:uid="{00000000-0005-0000-0000-0000F81F0000}"/>
    <cellStyle name="Comma 43 2" xfId="1091" xr:uid="{00000000-0005-0000-0000-0000F91F0000}"/>
    <cellStyle name="Comma 43 2 2" xfId="8595" xr:uid="{00000000-0005-0000-0000-0000FA1F0000}"/>
    <cellStyle name="Comma 43 3" xfId="8596" xr:uid="{00000000-0005-0000-0000-0000FB1F0000}"/>
    <cellStyle name="Comma 43 4" xfId="8594" xr:uid="{00000000-0005-0000-0000-0000FC1F0000}"/>
    <cellStyle name="Comma 43 5" xfId="935" xr:uid="{00000000-0005-0000-0000-0000FD1F0000}"/>
    <cellStyle name="Comma 43_rekap full cost" xfId="8597" xr:uid="{00000000-0005-0000-0000-0000FE1F0000}"/>
    <cellStyle name="Comma 44" xfId="725" xr:uid="{00000000-0005-0000-0000-0000FF1F0000}"/>
    <cellStyle name="Comma 44 2" xfId="1086" xr:uid="{00000000-0005-0000-0000-000000200000}"/>
    <cellStyle name="Comma 44 2 2" xfId="8599" xr:uid="{00000000-0005-0000-0000-000001200000}"/>
    <cellStyle name="Comma 44 3" xfId="8600" xr:uid="{00000000-0005-0000-0000-000002200000}"/>
    <cellStyle name="Comma 44 4" xfId="8598" xr:uid="{00000000-0005-0000-0000-000003200000}"/>
    <cellStyle name="Comma 44 5" xfId="930" xr:uid="{00000000-0005-0000-0000-000004200000}"/>
    <cellStyle name="Comma 44_rekap full cost" xfId="8601" xr:uid="{00000000-0005-0000-0000-000005200000}"/>
    <cellStyle name="Comma 45" xfId="728" xr:uid="{00000000-0005-0000-0000-000006200000}"/>
    <cellStyle name="Comma 45 2" xfId="1089" xr:uid="{00000000-0005-0000-0000-000007200000}"/>
    <cellStyle name="Comma 45 2 2" xfId="8603" xr:uid="{00000000-0005-0000-0000-000008200000}"/>
    <cellStyle name="Comma 45 3" xfId="8604" xr:uid="{00000000-0005-0000-0000-000009200000}"/>
    <cellStyle name="Comma 45 4" xfId="8602" xr:uid="{00000000-0005-0000-0000-00000A200000}"/>
    <cellStyle name="Comma 45 5" xfId="933" xr:uid="{00000000-0005-0000-0000-00000B200000}"/>
    <cellStyle name="Comma 45_rekap full cost" xfId="8605" xr:uid="{00000000-0005-0000-0000-00000C200000}"/>
    <cellStyle name="Comma 46" xfId="727" xr:uid="{00000000-0005-0000-0000-00000D200000}"/>
    <cellStyle name="Comma 46 2" xfId="1088" xr:uid="{00000000-0005-0000-0000-00000E200000}"/>
    <cellStyle name="Comma 46 2 2" xfId="8607" xr:uid="{00000000-0005-0000-0000-00000F200000}"/>
    <cellStyle name="Comma 46 3" xfId="8608" xr:uid="{00000000-0005-0000-0000-000010200000}"/>
    <cellStyle name="Comma 46 4" xfId="8606" xr:uid="{00000000-0005-0000-0000-000011200000}"/>
    <cellStyle name="Comma 46 5" xfId="932" xr:uid="{00000000-0005-0000-0000-000012200000}"/>
    <cellStyle name="Comma 46_rekap full cost" xfId="8609" xr:uid="{00000000-0005-0000-0000-000013200000}"/>
    <cellStyle name="Comma 47" xfId="743" xr:uid="{00000000-0005-0000-0000-000014200000}"/>
    <cellStyle name="Comma 47 2" xfId="1103" xr:uid="{00000000-0005-0000-0000-000015200000}"/>
    <cellStyle name="Comma 47 2 2" xfId="8611" xr:uid="{00000000-0005-0000-0000-000016200000}"/>
    <cellStyle name="Comma 47 3" xfId="8612" xr:uid="{00000000-0005-0000-0000-000017200000}"/>
    <cellStyle name="Comma 47 4" xfId="8610" xr:uid="{00000000-0005-0000-0000-000018200000}"/>
    <cellStyle name="Comma 47 5" xfId="948" xr:uid="{00000000-0005-0000-0000-000019200000}"/>
    <cellStyle name="Comma 47_rekap full cost" xfId="8613" xr:uid="{00000000-0005-0000-0000-00001A200000}"/>
    <cellStyle name="Comma 48" xfId="785" xr:uid="{00000000-0005-0000-0000-00001B200000}"/>
    <cellStyle name="Comma 48 2" xfId="1145" xr:uid="{00000000-0005-0000-0000-00001C200000}"/>
    <cellStyle name="Comma 48 2 2" xfId="8615" xr:uid="{00000000-0005-0000-0000-00001D200000}"/>
    <cellStyle name="Comma 48 3" xfId="8616" xr:uid="{00000000-0005-0000-0000-00001E200000}"/>
    <cellStyle name="Comma 48 4" xfId="8614" xr:uid="{00000000-0005-0000-0000-00001F200000}"/>
    <cellStyle name="Comma 48 5" xfId="990" xr:uid="{00000000-0005-0000-0000-000020200000}"/>
    <cellStyle name="Comma 48_rekap full cost" xfId="8617" xr:uid="{00000000-0005-0000-0000-000021200000}"/>
    <cellStyle name="Comma 49" xfId="746" xr:uid="{00000000-0005-0000-0000-000022200000}"/>
    <cellStyle name="Comma 49 2" xfId="1106" xr:uid="{00000000-0005-0000-0000-000023200000}"/>
    <cellStyle name="Comma 49 2 2" xfId="8619" xr:uid="{00000000-0005-0000-0000-000024200000}"/>
    <cellStyle name="Comma 49 3" xfId="8620" xr:uid="{00000000-0005-0000-0000-000025200000}"/>
    <cellStyle name="Comma 49 4" xfId="8618" xr:uid="{00000000-0005-0000-0000-000026200000}"/>
    <cellStyle name="Comma 49 5" xfId="951" xr:uid="{00000000-0005-0000-0000-000027200000}"/>
    <cellStyle name="Comma 49_rekap full cost" xfId="8621" xr:uid="{00000000-0005-0000-0000-000028200000}"/>
    <cellStyle name="Comma 5" xfId="20" xr:uid="{00000000-0005-0000-0000-000029200000}"/>
    <cellStyle name="Comma 5 2" xfId="21" xr:uid="{00000000-0005-0000-0000-00002A200000}"/>
    <cellStyle name="Comma 5 2 2" xfId="22" xr:uid="{00000000-0005-0000-0000-00002B200000}"/>
    <cellStyle name="Comma 5 2 2 2" xfId="166" xr:uid="{00000000-0005-0000-0000-00002C200000}"/>
    <cellStyle name="Comma 5 2 2 2 2" xfId="1339" xr:uid="{00000000-0005-0000-0000-00002D200000}"/>
    <cellStyle name="Comma 5 2 2 3" xfId="1338" xr:uid="{00000000-0005-0000-0000-00002E200000}"/>
    <cellStyle name="Comma 5 2 3" xfId="167" xr:uid="{00000000-0005-0000-0000-00002F200000}"/>
    <cellStyle name="Comma 5 2 3 2" xfId="1340" xr:uid="{00000000-0005-0000-0000-000030200000}"/>
    <cellStyle name="Comma 5 2 4" xfId="551" xr:uid="{00000000-0005-0000-0000-000031200000}"/>
    <cellStyle name="Comma 5 2 4 2" xfId="1337" xr:uid="{00000000-0005-0000-0000-000032200000}"/>
    <cellStyle name="Comma 5 3" xfId="23" xr:uid="{00000000-0005-0000-0000-000033200000}"/>
    <cellStyle name="Comma 5 3 2" xfId="168" xr:uid="{00000000-0005-0000-0000-000034200000}"/>
    <cellStyle name="Comma 5 3 2 2" xfId="1342" xr:uid="{00000000-0005-0000-0000-000035200000}"/>
    <cellStyle name="Comma 5 3 2 3" xfId="1070" xr:uid="{00000000-0005-0000-0000-000036200000}"/>
    <cellStyle name="Comma 5 3 3" xfId="707" xr:uid="{00000000-0005-0000-0000-000037200000}"/>
    <cellStyle name="Comma 5 3 3 2" xfId="1341" xr:uid="{00000000-0005-0000-0000-000038200000}"/>
    <cellStyle name="Comma 5 3 4" xfId="913" xr:uid="{00000000-0005-0000-0000-000039200000}"/>
    <cellStyle name="Comma 5 4" xfId="169" xr:uid="{00000000-0005-0000-0000-00003A200000}"/>
    <cellStyle name="Comma 5 4 2" xfId="8622" xr:uid="{00000000-0005-0000-0000-00003B200000}"/>
    <cellStyle name="Comma 5 5" xfId="21153" xr:uid="{00000000-0005-0000-0000-00003C200000}"/>
    <cellStyle name="Comma 5 6" xfId="865" xr:uid="{00000000-0005-0000-0000-00003D200000}"/>
    <cellStyle name="Comma 5_AJE Induk" xfId="8623" xr:uid="{00000000-0005-0000-0000-00003E200000}"/>
    <cellStyle name="Comma 50" xfId="782" xr:uid="{00000000-0005-0000-0000-00003F200000}"/>
    <cellStyle name="Comma 50 2" xfId="1142" xr:uid="{00000000-0005-0000-0000-000040200000}"/>
    <cellStyle name="Comma 50 2 2" xfId="8625" xr:uid="{00000000-0005-0000-0000-000041200000}"/>
    <cellStyle name="Comma 50 3" xfId="8626" xr:uid="{00000000-0005-0000-0000-000042200000}"/>
    <cellStyle name="Comma 50 4" xfId="8624" xr:uid="{00000000-0005-0000-0000-000043200000}"/>
    <cellStyle name="Comma 50 5" xfId="987" xr:uid="{00000000-0005-0000-0000-000044200000}"/>
    <cellStyle name="Comma 50_rekap full cost" xfId="8627" xr:uid="{00000000-0005-0000-0000-000045200000}"/>
    <cellStyle name="Comma 51" xfId="747" xr:uid="{00000000-0005-0000-0000-000046200000}"/>
    <cellStyle name="Comma 51 2" xfId="1107" xr:uid="{00000000-0005-0000-0000-000047200000}"/>
    <cellStyle name="Comma 51 2 2" xfId="8629" xr:uid="{00000000-0005-0000-0000-000048200000}"/>
    <cellStyle name="Comma 51 3" xfId="8630" xr:uid="{00000000-0005-0000-0000-000049200000}"/>
    <cellStyle name="Comma 51 4" xfId="8628" xr:uid="{00000000-0005-0000-0000-00004A200000}"/>
    <cellStyle name="Comma 51 5" xfId="952" xr:uid="{00000000-0005-0000-0000-00004B200000}"/>
    <cellStyle name="Comma 51_rekap full cost" xfId="8631" xr:uid="{00000000-0005-0000-0000-00004C200000}"/>
    <cellStyle name="Comma 52" xfId="780" xr:uid="{00000000-0005-0000-0000-00004D200000}"/>
    <cellStyle name="Comma 52 2" xfId="1140" xr:uid="{00000000-0005-0000-0000-00004E200000}"/>
    <cellStyle name="Comma 52 2 2" xfId="8633" xr:uid="{00000000-0005-0000-0000-00004F200000}"/>
    <cellStyle name="Comma 52 3" xfId="8634" xr:uid="{00000000-0005-0000-0000-000050200000}"/>
    <cellStyle name="Comma 52 4" xfId="8632" xr:uid="{00000000-0005-0000-0000-000051200000}"/>
    <cellStyle name="Comma 52 5" xfId="985" xr:uid="{00000000-0005-0000-0000-000052200000}"/>
    <cellStyle name="Comma 52_rekap full cost" xfId="8635" xr:uid="{00000000-0005-0000-0000-000053200000}"/>
    <cellStyle name="Comma 53" xfId="749" xr:uid="{00000000-0005-0000-0000-000054200000}"/>
    <cellStyle name="Comma 53 2" xfId="1109" xr:uid="{00000000-0005-0000-0000-000055200000}"/>
    <cellStyle name="Comma 53 2 2" xfId="8637" xr:uid="{00000000-0005-0000-0000-000056200000}"/>
    <cellStyle name="Comma 53 3" xfId="8638" xr:uid="{00000000-0005-0000-0000-000057200000}"/>
    <cellStyle name="Comma 53 4" xfId="8639" xr:uid="{00000000-0005-0000-0000-000058200000}"/>
    <cellStyle name="Comma 53 5" xfId="8636" xr:uid="{00000000-0005-0000-0000-000059200000}"/>
    <cellStyle name="Comma 53 6" xfId="954" xr:uid="{00000000-0005-0000-0000-00005A200000}"/>
    <cellStyle name="Comma 53_rekap full cost" xfId="8640" xr:uid="{00000000-0005-0000-0000-00005B200000}"/>
    <cellStyle name="Comma 54" xfId="778" xr:uid="{00000000-0005-0000-0000-00005C200000}"/>
    <cellStyle name="Comma 54 2" xfId="1138" xr:uid="{00000000-0005-0000-0000-00005D200000}"/>
    <cellStyle name="Comma 54 2 2" xfId="8642" xr:uid="{00000000-0005-0000-0000-00005E200000}"/>
    <cellStyle name="Comma 54 3" xfId="8641" xr:uid="{00000000-0005-0000-0000-00005F200000}"/>
    <cellStyle name="Comma 54 4" xfId="983" xr:uid="{00000000-0005-0000-0000-000060200000}"/>
    <cellStyle name="Comma 55" xfId="751" xr:uid="{00000000-0005-0000-0000-000061200000}"/>
    <cellStyle name="Comma 55 2" xfId="1111" xr:uid="{00000000-0005-0000-0000-000062200000}"/>
    <cellStyle name="Comma 55 2 2" xfId="8644" xr:uid="{00000000-0005-0000-0000-000063200000}"/>
    <cellStyle name="Comma 55 3" xfId="8645" xr:uid="{00000000-0005-0000-0000-000064200000}"/>
    <cellStyle name="Comma 55 4" xfId="8643" xr:uid="{00000000-0005-0000-0000-000065200000}"/>
    <cellStyle name="Comma 55 5" xfId="956" xr:uid="{00000000-0005-0000-0000-000066200000}"/>
    <cellStyle name="Comma 55_rekap full cost" xfId="8646" xr:uid="{00000000-0005-0000-0000-000067200000}"/>
    <cellStyle name="Comma 56" xfId="776" xr:uid="{00000000-0005-0000-0000-000068200000}"/>
    <cellStyle name="Comma 56 2" xfId="1136" xr:uid="{00000000-0005-0000-0000-000069200000}"/>
    <cellStyle name="Comma 56 2 2" xfId="8648" xr:uid="{00000000-0005-0000-0000-00006A200000}"/>
    <cellStyle name="Comma 56 3" xfId="8649" xr:uid="{00000000-0005-0000-0000-00006B200000}"/>
    <cellStyle name="Comma 56 4" xfId="8647" xr:uid="{00000000-0005-0000-0000-00006C200000}"/>
    <cellStyle name="Comma 56 5" xfId="981" xr:uid="{00000000-0005-0000-0000-00006D200000}"/>
    <cellStyle name="Comma 56_rekap full cost" xfId="8650" xr:uid="{00000000-0005-0000-0000-00006E200000}"/>
    <cellStyle name="Comma 57" xfId="753" xr:uid="{00000000-0005-0000-0000-00006F200000}"/>
    <cellStyle name="Comma 57 2" xfId="1113" xr:uid="{00000000-0005-0000-0000-000070200000}"/>
    <cellStyle name="Comma 57 2 2" xfId="8652" xr:uid="{00000000-0005-0000-0000-000071200000}"/>
    <cellStyle name="Comma 57 3" xfId="8653" xr:uid="{00000000-0005-0000-0000-000072200000}"/>
    <cellStyle name="Comma 57 4" xfId="8651" xr:uid="{00000000-0005-0000-0000-000073200000}"/>
    <cellStyle name="Comma 57 5" xfId="958" xr:uid="{00000000-0005-0000-0000-000074200000}"/>
    <cellStyle name="Comma 57_rekap full cost" xfId="8654" xr:uid="{00000000-0005-0000-0000-000075200000}"/>
    <cellStyle name="Comma 58" xfId="774" xr:uid="{00000000-0005-0000-0000-000076200000}"/>
    <cellStyle name="Comma 58 2" xfId="1134" xr:uid="{00000000-0005-0000-0000-000077200000}"/>
    <cellStyle name="Comma 58 2 2" xfId="8656" xr:uid="{00000000-0005-0000-0000-000078200000}"/>
    <cellStyle name="Comma 58 3" xfId="8657" xr:uid="{00000000-0005-0000-0000-000079200000}"/>
    <cellStyle name="Comma 58 4" xfId="8655" xr:uid="{00000000-0005-0000-0000-00007A200000}"/>
    <cellStyle name="Comma 58 5" xfId="979" xr:uid="{00000000-0005-0000-0000-00007B200000}"/>
    <cellStyle name="Comma 58_rekap full cost" xfId="8658" xr:uid="{00000000-0005-0000-0000-00007C200000}"/>
    <cellStyle name="Comma 59" xfId="755" xr:uid="{00000000-0005-0000-0000-00007D200000}"/>
    <cellStyle name="Comma 59 2" xfId="1115" xr:uid="{00000000-0005-0000-0000-00007E200000}"/>
    <cellStyle name="Comma 59 2 2" xfId="8660" xr:uid="{00000000-0005-0000-0000-00007F200000}"/>
    <cellStyle name="Comma 59 3" xfId="8661" xr:uid="{00000000-0005-0000-0000-000080200000}"/>
    <cellStyle name="Comma 59 4" xfId="8659" xr:uid="{00000000-0005-0000-0000-000081200000}"/>
    <cellStyle name="Comma 59 5" xfId="960" xr:uid="{00000000-0005-0000-0000-000082200000}"/>
    <cellStyle name="Comma 59_rekap full cost" xfId="8662" xr:uid="{00000000-0005-0000-0000-000083200000}"/>
    <cellStyle name="Comma 6" xfId="24" xr:uid="{00000000-0005-0000-0000-000084200000}"/>
    <cellStyle name="Comma 6 10" xfId="8663" xr:uid="{00000000-0005-0000-0000-000085200000}"/>
    <cellStyle name="Comma 6 11" xfId="8664" xr:uid="{00000000-0005-0000-0000-000086200000}"/>
    <cellStyle name="Comma 6 12" xfId="8665" xr:uid="{00000000-0005-0000-0000-000087200000}"/>
    <cellStyle name="Comma 6 13" xfId="8666" xr:uid="{00000000-0005-0000-0000-000088200000}"/>
    <cellStyle name="Comma 6 14" xfId="8667" xr:uid="{00000000-0005-0000-0000-000089200000}"/>
    <cellStyle name="Comma 6 15" xfId="8668" xr:uid="{00000000-0005-0000-0000-00008A200000}"/>
    <cellStyle name="Comma 6 16" xfId="21154" xr:uid="{00000000-0005-0000-0000-00008B200000}"/>
    <cellStyle name="Comma 6 2" xfId="25" xr:uid="{00000000-0005-0000-0000-00008C200000}"/>
    <cellStyle name="Comma 6 2 2" xfId="26" xr:uid="{00000000-0005-0000-0000-00008D200000}"/>
    <cellStyle name="Comma 6 2 2 2" xfId="170" xr:uid="{00000000-0005-0000-0000-00008E200000}"/>
    <cellStyle name="Comma 6 2 2 3" xfId="8669" xr:uid="{00000000-0005-0000-0000-00008F200000}"/>
    <cellStyle name="Comma 6 2 3" xfId="171" xr:uid="{00000000-0005-0000-0000-000090200000}"/>
    <cellStyle name="Comma 6 2 4" xfId="1343" xr:uid="{00000000-0005-0000-0000-000091200000}"/>
    <cellStyle name="Comma 6 3" xfId="27" xr:uid="{00000000-0005-0000-0000-000092200000}"/>
    <cellStyle name="Comma 6 3 2" xfId="172" xr:uid="{00000000-0005-0000-0000-000093200000}"/>
    <cellStyle name="Comma 6 3 2 2" xfId="173" xr:uid="{00000000-0005-0000-0000-000094200000}"/>
    <cellStyle name="Comma 6 3 3" xfId="174" xr:uid="{00000000-0005-0000-0000-000095200000}"/>
    <cellStyle name="Comma 6 3 4" xfId="8670" xr:uid="{00000000-0005-0000-0000-000096200000}"/>
    <cellStyle name="Comma 6 4" xfId="175" xr:uid="{00000000-0005-0000-0000-000097200000}"/>
    <cellStyle name="Comma 6 4 2" xfId="176" xr:uid="{00000000-0005-0000-0000-000098200000}"/>
    <cellStyle name="Comma 6 4 3" xfId="8671" xr:uid="{00000000-0005-0000-0000-000099200000}"/>
    <cellStyle name="Comma 6 5" xfId="177" xr:uid="{00000000-0005-0000-0000-00009A200000}"/>
    <cellStyle name="Comma 6 5 2" xfId="8672" xr:uid="{00000000-0005-0000-0000-00009B200000}"/>
    <cellStyle name="Comma 6 6" xfId="552" xr:uid="{00000000-0005-0000-0000-00009C200000}"/>
    <cellStyle name="Comma 6 6 2" xfId="8673" xr:uid="{00000000-0005-0000-0000-00009D200000}"/>
    <cellStyle name="Comma 6 7" xfId="8674" xr:uid="{00000000-0005-0000-0000-00009E200000}"/>
    <cellStyle name="Comma 6 8" xfId="8675" xr:uid="{00000000-0005-0000-0000-00009F200000}"/>
    <cellStyle name="Comma 6 9" xfId="8676" xr:uid="{00000000-0005-0000-0000-0000A0200000}"/>
    <cellStyle name="Comma 6_rekap full cost" xfId="8677" xr:uid="{00000000-0005-0000-0000-0000A1200000}"/>
    <cellStyle name="Comma 60" xfId="772" xr:uid="{00000000-0005-0000-0000-0000A2200000}"/>
    <cellStyle name="Comma 60 2" xfId="1132" xr:uid="{00000000-0005-0000-0000-0000A3200000}"/>
    <cellStyle name="Comma 60 2 2" xfId="8679" xr:uid="{00000000-0005-0000-0000-0000A4200000}"/>
    <cellStyle name="Comma 60 3" xfId="8680" xr:uid="{00000000-0005-0000-0000-0000A5200000}"/>
    <cellStyle name="Comma 60 4" xfId="8678" xr:uid="{00000000-0005-0000-0000-0000A6200000}"/>
    <cellStyle name="Comma 60 5" xfId="977" xr:uid="{00000000-0005-0000-0000-0000A7200000}"/>
    <cellStyle name="Comma 60_rekap full cost" xfId="8681" xr:uid="{00000000-0005-0000-0000-0000A8200000}"/>
    <cellStyle name="Comma 61" xfId="757" xr:uid="{00000000-0005-0000-0000-0000A9200000}"/>
    <cellStyle name="Comma 61 2" xfId="1117" xr:uid="{00000000-0005-0000-0000-0000AA200000}"/>
    <cellStyle name="Comma 61 2 2" xfId="8683" xr:uid="{00000000-0005-0000-0000-0000AB200000}"/>
    <cellStyle name="Comma 61 3" xfId="8684" xr:uid="{00000000-0005-0000-0000-0000AC200000}"/>
    <cellStyle name="Comma 61 4" xfId="8682" xr:uid="{00000000-0005-0000-0000-0000AD200000}"/>
    <cellStyle name="Comma 61 5" xfId="962" xr:uid="{00000000-0005-0000-0000-0000AE200000}"/>
    <cellStyle name="Comma 61_rekap full cost" xfId="8685" xr:uid="{00000000-0005-0000-0000-0000AF200000}"/>
    <cellStyle name="Comma 62" xfId="770" xr:uid="{00000000-0005-0000-0000-0000B0200000}"/>
    <cellStyle name="Comma 62 2" xfId="1130" xr:uid="{00000000-0005-0000-0000-0000B1200000}"/>
    <cellStyle name="Comma 62 2 2" xfId="8687" xr:uid="{00000000-0005-0000-0000-0000B2200000}"/>
    <cellStyle name="Comma 62 3" xfId="8688" xr:uid="{00000000-0005-0000-0000-0000B3200000}"/>
    <cellStyle name="Comma 62 3 2" xfId="8689" xr:uid="{00000000-0005-0000-0000-0000B4200000}"/>
    <cellStyle name="Comma 62 4" xfId="8690" xr:uid="{00000000-0005-0000-0000-0000B5200000}"/>
    <cellStyle name="Comma 62 5" xfId="8686" xr:uid="{00000000-0005-0000-0000-0000B6200000}"/>
    <cellStyle name="Comma 62 6" xfId="975" xr:uid="{00000000-0005-0000-0000-0000B7200000}"/>
    <cellStyle name="Comma 62_rekap full cost" xfId="8691" xr:uid="{00000000-0005-0000-0000-0000B8200000}"/>
    <cellStyle name="Comma 63" xfId="759" xr:uid="{00000000-0005-0000-0000-0000B9200000}"/>
    <cellStyle name="Comma 63 2" xfId="1119" xr:uid="{00000000-0005-0000-0000-0000BA200000}"/>
    <cellStyle name="Comma 63 2 2" xfId="8693" xr:uid="{00000000-0005-0000-0000-0000BB200000}"/>
    <cellStyle name="Comma 63 3" xfId="8694" xr:uid="{00000000-0005-0000-0000-0000BC200000}"/>
    <cellStyle name="Comma 63 4" xfId="8692" xr:uid="{00000000-0005-0000-0000-0000BD200000}"/>
    <cellStyle name="Comma 63 5" xfId="964" xr:uid="{00000000-0005-0000-0000-0000BE200000}"/>
    <cellStyle name="Comma 64" xfId="768" xr:uid="{00000000-0005-0000-0000-0000BF200000}"/>
    <cellStyle name="Comma 64 2" xfId="1128" xr:uid="{00000000-0005-0000-0000-0000C0200000}"/>
    <cellStyle name="Comma 64 2 2" xfId="8696" xr:uid="{00000000-0005-0000-0000-0000C1200000}"/>
    <cellStyle name="Comma 64 3" xfId="8697" xr:uid="{00000000-0005-0000-0000-0000C2200000}"/>
    <cellStyle name="Comma 64 4" xfId="8695" xr:uid="{00000000-0005-0000-0000-0000C3200000}"/>
    <cellStyle name="Comma 64 5" xfId="973" xr:uid="{00000000-0005-0000-0000-0000C4200000}"/>
    <cellStyle name="Comma 65" xfId="761" xr:uid="{00000000-0005-0000-0000-0000C5200000}"/>
    <cellStyle name="Comma 65 2" xfId="1121" xr:uid="{00000000-0005-0000-0000-0000C6200000}"/>
    <cellStyle name="Comma 65 2 2" xfId="8699" xr:uid="{00000000-0005-0000-0000-0000C7200000}"/>
    <cellStyle name="Comma 65 3" xfId="8700" xr:uid="{00000000-0005-0000-0000-0000C8200000}"/>
    <cellStyle name="Comma 65 4" xfId="8698" xr:uid="{00000000-0005-0000-0000-0000C9200000}"/>
    <cellStyle name="Comma 65 5" xfId="966" xr:uid="{00000000-0005-0000-0000-0000CA200000}"/>
    <cellStyle name="Comma 66" xfId="766" xr:uid="{00000000-0005-0000-0000-0000CB200000}"/>
    <cellStyle name="Comma 66 2" xfId="1126" xr:uid="{00000000-0005-0000-0000-0000CC200000}"/>
    <cellStyle name="Comma 66 2 2" xfId="8702" xr:uid="{00000000-0005-0000-0000-0000CD200000}"/>
    <cellStyle name="Comma 66 3" xfId="8703" xr:uid="{00000000-0005-0000-0000-0000CE200000}"/>
    <cellStyle name="Comma 66 4" xfId="8701" xr:uid="{00000000-0005-0000-0000-0000CF200000}"/>
    <cellStyle name="Comma 66 5" xfId="971" xr:uid="{00000000-0005-0000-0000-0000D0200000}"/>
    <cellStyle name="Comma 67" xfId="763" xr:uid="{00000000-0005-0000-0000-0000D1200000}"/>
    <cellStyle name="Comma 67 2" xfId="1123" xr:uid="{00000000-0005-0000-0000-0000D2200000}"/>
    <cellStyle name="Comma 67 3" xfId="8705" xr:uid="{00000000-0005-0000-0000-0000D3200000}"/>
    <cellStyle name="Comma 67 4" xfId="8704" xr:uid="{00000000-0005-0000-0000-0000D4200000}"/>
    <cellStyle name="Comma 67 5" xfId="968" xr:uid="{00000000-0005-0000-0000-0000D5200000}"/>
    <cellStyle name="Comma 68" xfId="784" xr:uid="{00000000-0005-0000-0000-0000D6200000}"/>
    <cellStyle name="Comma 68 2" xfId="1144" xr:uid="{00000000-0005-0000-0000-0000D7200000}"/>
    <cellStyle name="Comma 68 3" xfId="8706" xr:uid="{00000000-0005-0000-0000-0000D8200000}"/>
    <cellStyle name="Comma 68 4" xfId="989" xr:uid="{00000000-0005-0000-0000-0000D9200000}"/>
    <cellStyle name="Comma 69" xfId="764" xr:uid="{00000000-0005-0000-0000-0000DA200000}"/>
    <cellStyle name="Comma 69 2" xfId="1124" xr:uid="{00000000-0005-0000-0000-0000DB200000}"/>
    <cellStyle name="Comma 69 3" xfId="8707" xr:uid="{00000000-0005-0000-0000-0000DC200000}"/>
    <cellStyle name="Comma 69 4" xfId="969" xr:uid="{00000000-0005-0000-0000-0000DD200000}"/>
    <cellStyle name="Comma 7" xfId="28" xr:uid="{00000000-0005-0000-0000-0000DE200000}"/>
    <cellStyle name="Comma 7 2" xfId="29" xr:uid="{00000000-0005-0000-0000-0000DF200000}"/>
    <cellStyle name="Comma 7 2 2" xfId="30" xr:uid="{00000000-0005-0000-0000-0000E0200000}"/>
    <cellStyle name="Comma 7 2 2 2" xfId="178" xr:uid="{00000000-0005-0000-0000-0000E1200000}"/>
    <cellStyle name="Comma 7 2 2 3" xfId="1345" xr:uid="{00000000-0005-0000-0000-0000E2200000}"/>
    <cellStyle name="Comma 7 2 3" xfId="179" xr:uid="{00000000-0005-0000-0000-0000E3200000}"/>
    <cellStyle name="Comma 7 2 3 2" xfId="21050" xr:uid="{00000000-0005-0000-0000-0000E4200000}"/>
    <cellStyle name="Comma 7 2 3 3" xfId="1344" xr:uid="{00000000-0005-0000-0000-0000E5200000}"/>
    <cellStyle name="Comma 7 2 4" xfId="553" xr:uid="{00000000-0005-0000-0000-0000E6200000}"/>
    <cellStyle name="Comma 7 3" xfId="31" xr:uid="{00000000-0005-0000-0000-0000E7200000}"/>
    <cellStyle name="Comma 7 3 2" xfId="180" xr:uid="{00000000-0005-0000-0000-0000E8200000}"/>
    <cellStyle name="Comma 7 3 2 2" xfId="181" xr:uid="{00000000-0005-0000-0000-0000E9200000}"/>
    <cellStyle name="Comma 7 3 3" xfId="182" xr:uid="{00000000-0005-0000-0000-0000EA200000}"/>
    <cellStyle name="Comma 7 3 4" xfId="8708" xr:uid="{00000000-0005-0000-0000-0000EB200000}"/>
    <cellStyle name="Comma 7 4" xfId="183" xr:uid="{00000000-0005-0000-0000-0000EC200000}"/>
    <cellStyle name="Comma 7 4 2" xfId="184" xr:uid="{00000000-0005-0000-0000-0000ED200000}"/>
    <cellStyle name="Comma 7 4 3" xfId="8709" xr:uid="{00000000-0005-0000-0000-0000EE200000}"/>
    <cellStyle name="Comma 7 5" xfId="185" xr:uid="{00000000-0005-0000-0000-0000EF200000}"/>
    <cellStyle name="Comma 7 5 2" xfId="8710" xr:uid="{00000000-0005-0000-0000-0000F0200000}"/>
    <cellStyle name="Comma 7 6" xfId="866" xr:uid="{00000000-0005-0000-0000-0000F1200000}"/>
    <cellStyle name="Comma 7_rekap full cost" xfId="8711" xr:uid="{00000000-0005-0000-0000-0000F2200000}"/>
    <cellStyle name="Comma 70" xfId="790" xr:uid="{00000000-0005-0000-0000-0000F3200000}"/>
    <cellStyle name="Comma 70 2" xfId="1150" xr:uid="{00000000-0005-0000-0000-0000F4200000}"/>
    <cellStyle name="Comma 70 2 2" xfId="8713" xr:uid="{00000000-0005-0000-0000-0000F5200000}"/>
    <cellStyle name="Comma 70 3" xfId="8712" xr:uid="{00000000-0005-0000-0000-0000F6200000}"/>
    <cellStyle name="Comma 70 4" xfId="995" xr:uid="{00000000-0005-0000-0000-0000F7200000}"/>
    <cellStyle name="Comma 71" xfId="816" xr:uid="{00000000-0005-0000-0000-0000F8200000}"/>
    <cellStyle name="Comma 71 2" xfId="1175" xr:uid="{00000000-0005-0000-0000-0000F9200000}"/>
    <cellStyle name="Comma 71 3" xfId="8714" xr:uid="{00000000-0005-0000-0000-0000FA200000}"/>
    <cellStyle name="Comma 71 4" xfId="1020" xr:uid="{00000000-0005-0000-0000-0000FB200000}"/>
    <cellStyle name="Comma 72" xfId="820" xr:uid="{00000000-0005-0000-0000-0000FC200000}"/>
    <cellStyle name="Comma 72 2" xfId="1178" xr:uid="{00000000-0005-0000-0000-0000FD200000}"/>
    <cellStyle name="Comma 72 2 2" xfId="8716" xr:uid="{00000000-0005-0000-0000-0000FE200000}"/>
    <cellStyle name="Comma 72 3" xfId="8715" xr:uid="{00000000-0005-0000-0000-0000FF200000}"/>
    <cellStyle name="Comma 72 4" xfId="1022" xr:uid="{00000000-0005-0000-0000-000000210000}"/>
    <cellStyle name="Comma 73" xfId="821" xr:uid="{00000000-0005-0000-0000-000001210000}"/>
    <cellStyle name="Comma 73 2" xfId="1179" xr:uid="{00000000-0005-0000-0000-000002210000}"/>
    <cellStyle name="Comma 73 2 2" xfId="8718" xr:uid="{00000000-0005-0000-0000-000003210000}"/>
    <cellStyle name="Comma 73 3" xfId="8717" xr:uid="{00000000-0005-0000-0000-000004210000}"/>
    <cellStyle name="Comma 73 4" xfId="1023" xr:uid="{00000000-0005-0000-0000-000005210000}"/>
    <cellStyle name="Comma 74" xfId="823" xr:uid="{00000000-0005-0000-0000-000006210000}"/>
    <cellStyle name="Comma 74 2" xfId="1181" xr:uid="{00000000-0005-0000-0000-000007210000}"/>
    <cellStyle name="Comma 74 2 2" xfId="8720" xr:uid="{00000000-0005-0000-0000-000008210000}"/>
    <cellStyle name="Comma 74 3" xfId="8721" xr:uid="{00000000-0005-0000-0000-000009210000}"/>
    <cellStyle name="Comma 74 4" xfId="8719" xr:uid="{00000000-0005-0000-0000-00000A210000}"/>
    <cellStyle name="Comma 74 5" xfId="1025" xr:uid="{00000000-0005-0000-0000-00000B210000}"/>
    <cellStyle name="Comma 75" xfId="826" xr:uid="{00000000-0005-0000-0000-00000C210000}"/>
    <cellStyle name="Comma 75 2" xfId="1184" xr:uid="{00000000-0005-0000-0000-00000D210000}"/>
    <cellStyle name="Comma 75 2 2" xfId="8723" xr:uid="{00000000-0005-0000-0000-00000E210000}"/>
    <cellStyle name="Comma 75 3" xfId="8722" xr:uid="{00000000-0005-0000-0000-00000F210000}"/>
    <cellStyle name="Comma 75 4" xfId="1028" xr:uid="{00000000-0005-0000-0000-000010210000}"/>
    <cellStyle name="Comma 76" xfId="829" xr:uid="{00000000-0005-0000-0000-000011210000}"/>
    <cellStyle name="Comma 76 2" xfId="1187" xr:uid="{00000000-0005-0000-0000-000012210000}"/>
    <cellStyle name="Comma 76 2 2" xfId="8725" xr:uid="{00000000-0005-0000-0000-000013210000}"/>
    <cellStyle name="Comma 76 3" xfId="8724" xr:uid="{00000000-0005-0000-0000-000014210000}"/>
    <cellStyle name="Comma 76 4" xfId="1031" xr:uid="{00000000-0005-0000-0000-000015210000}"/>
    <cellStyle name="Comma 77" xfId="828" xr:uid="{00000000-0005-0000-0000-000016210000}"/>
    <cellStyle name="Comma 77 2" xfId="1186" xr:uid="{00000000-0005-0000-0000-000017210000}"/>
    <cellStyle name="Comma 77 2 2" xfId="8727" xr:uid="{00000000-0005-0000-0000-000018210000}"/>
    <cellStyle name="Comma 77 3" xfId="8726" xr:uid="{00000000-0005-0000-0000-000019210000}"/>
    <cellStyle name="Comma 77 4" xfId="1030" xr:uid="{00000000-0005-0000-0000-00001A210000}"/>
    <cellStyle name="Comma 78" xfId="657" xr:uid="{00000000-0005-0000-0000-00001B210000}"/>
    <cellStyle name="Comma 78 2" xfId="8729" xr:uid="{00000000-0005-0000-0000-00001C210000}"/>
    <cellStyle name="Comma 78 3" xfId="8728" xr:uid="{00000000-0005-0000-0000-00001D210000}"/>
    <cellStyle name="Comma 79" xfId="833" xr:uid="{00000000-0005-0000-0000-00001E210000}"/>
    <cellStyle name="Comma 79 2" xfId="8731" xr:uid="{00000000-0005-0000-0000-00001F210000}"/>
    <cellStyle name="Comma 79 3" xfId="8732" xr:uid="{00000000-0005-0000-0000-000020210000}"/>
    <cellStyle name="Comma 79 4" xfId="8730" xr:uid="{00000000-0005-0000-0000-000021210000}"/>
    <cellStyle name="Comma 8" xfId="32" xr:uid="{00000000-0005-0000-0000-000022210000}"/>
    <cellStyle name="Comma 8 2" xfId="33" xr:uid="{00000000-0005-0000-0000-000023210000}"/>
    <cellStyle name="Comma 8 2 2" xfId="186" xr:uid="{00000000-0005-0000-0000-000024210000}"/>
    <cellStyle name="Comma 8 2 2 2" xfId="247" xr:uid="{00000000-0005-0000-0000-000025210000}"/>
    <cellStyle name="Comma 8 2 2 2 2" xfId="355" xr:uid="{00000000-0005-0000-0000-000026210000}"/>
    <cellStyle name="Comma 8 2 2 2 3" xfId="463" xr:uid="{00000000-0005-0000-0000-000027210000}"/>
    <cellStyle name="Comma 8 2 2 3" xfId="301" xr:uid="{00000000-0005-0000-0000-000028210000}"/>
    <cellStyle name="Comma 8 2 2 4" xfId="409" xr:uid="{00000000-0005-0000-0000-000029210000}"/>
    <cellStyle name="Comma 8 2 2 5" xfId="1348" xr:uid="{00000000-0005-0000-0000-00002A210000}"/>
    <cellStyle name="Comma 8 2 3" xfId="198" xr:uid="{00000000-0005-0000-0000-00002B210000}"/>
    <cellStyle name="Comma 8 2 3 2" xfId="306" xr:uid="{00000000-0005-0000-0000-00002C210000}"/>
    <cellStyle name="Comma 8 2 3 3" xfId="414" xr:uid="{00000000-0005-0000-0000-00002D210000}"/>
    <cellStyle name="Comma 8 2 3 4" xfId="21090" xr:uid="{00000000-0005-0000-0000-00002E210000}"/>
    <cellStyle name="Comma 8 2 4" xfId="252" xr:uid="{00000000-0005-0000-0000-00002F210000}"/>
    <cellStyle name="Comma 8 2 5" xfId="360" xr:uid="{00000000-0005-0000-0000-000030210000}"/>
    <cellStyle name="Comma 8 2 6" xfId="1347" xr:uid="{00000000-0005-0000-0000-000031210000}"/>
    <cellStyle name="Comma 8 3" xfId="34" xr:uid="{00000000-0005-0000-0000-000032210000}"/>
    <cellStyle name="Comma 8 3 2" xfId="199" xr:uid="{00000000-0005-0000-0000-000033210000}"/>
    <cellStyle name="Comma 8 3 2 2" xfId="307" xr:uid="{00000000-0005-0000-0000-000034210000}"/>
    <cellStyle name="Comma 8 3 2 3" xfId="415" xr:uid="{00000000-0005-0000-0000-000035210000}"/>
    <cellStyle name="Comma 8 3 2 4" xfId="8733" xr:uid="{00000000-0005-0000-0000-000036210000}"/>
    <cellStyle name="Comma 8 3 3" xfId="253" xr:uid="{00000000-0005-0000-0000-000037210000}"/>
    <cellStyle name="Comma 8 3 4" xfId="361" xr:uid="{00000000-0005-0000-0000-000038210000}"/>
    <cellStyle name="Comma 8 3 5" xfId="1346" xr:uid="{00000000-0005-0000-0000-000039210000}"/>
    <cellStyle name="Comma 8 4" xfId="197" xr:uid="{00000000-0005-0000-0000-00003A210000}"/>
    <cellStyle name="Comma 8 4 2" xfId="305" xr:uid="{00000000-0005-0000-0000-00003B210000}"/>
    <cellStyle name="Comma 8 4 3" xfId="413" xr:uid="{00000000-0005-0000-0000-00003C210000}"/>
    <cellStyle name="Comma 8 4 4" xfId="8734" xr:uid="{00000000-0005-0000-0000-00003D210000}"/>
    <cellStyle name="Comma 8 5" xfId="251" xr:uid="{00000000-0005-0000-0000-00003E210000}"/>
    <cellStyle name="Comma 8 6" xfId="359" xr:uid="{00000000-0005-0000-0000-00003F210000}"/>
    <cellStyle name="Comma 8 7" xfId="554" xr:uid="{00000000-0005-0000-0000-000040210000}"/>
    <cellStyle name="Comma 8_rekap full cost" xfId="8735" xr:uid="{00000000-0005-0000-0000-000041210000}"/>
    <cellStyle name="Comma 80" xfId="8736" xr:uid="{00000000-0005-0000-0000-000042210000}"/>
    <cellStyle name="Comma 81" xfId="8737" xr:uid="{00000000-0005-0000-0000-000043210000}"/>
    <cellStyle name="Comma 82" xfId="8738" xr:uid="{00000000-0005-0000-0000-000044210000}"/>
    <cellStyle name="Comma 83" xfId="8739" xr:uid="{00000000-0005-0000-0000-000045210000}"/>
    <cellStyle name="Comma 84" xfId="8740" xr:uid="{00000000-0005-0000-0000-000046210000}"/>
    <cellStyle name="Comma 85" xfId="8741" xr:uid="{00000000-0005-0000-0000-000047210000}"/>
    <cellStyle name="Comma 86" xfId="8742" xr:uid="{00000000-0005-0000-0000-000048210000}"/>
    <cellStyle name="Comma 87" xfId="8743" xr:uid="{00000000-0005-0000-0000-000049210000}"/>
    <cellStyle name="Comma 88" xfId="8744" xr:uid="{00000000-0005-0000-0000-00004A210000}"/>
    <cellStyle name="Comma 89" xfId="1349" xr:uid="{00000000-0005-0000-0000-00004B210000}"/>
    <cellStyle name="Comma 9" xfId="35" xr:uid="{00000000-0005-0000-0000-00004C210000}"/>
    <cellStyle name="Comma 9 2" xfId="187" xr:uid="{00000000-0005-0000-0000-00004D210000}"/>
    <cellStyle name="Comma 9 2 2" xfId="188" xr:uid="{00000000-0005-0000-0000-00004E210000}"/>
    <cellStyle name="Comma 9 2 2 2" xfId="8745" xr:uid="{00000000-0005-0000-0000-00004F210000}"/>
    <cellStyle name="Comma 9 2 3" xfId="21095" xr:uid="{00000000-0005-0000-0000-000050210000}"/>
    <cellStyle name="Comma 9 2 4" xfId="1351" xr:uid="{00000000-0005-0000-0000-000051210000}"/>
    <cellStyle name="Comma 9 3" xfId="189" xr:uid="{00000000-0005-0000-0000-000052210000}"/>
    <cellStyle name="Comma 9 3 2" xfId="8746" xr:uid="{00000000-0005-0000-0000-000053210000}"/>
    <cellStyle name="Comma 9 3 3" xfId="1350" xr:uid="{00000000-0005-0000-0000-000054210000}"/>
    <cellStyle name="Comma 9 4" xfId="555" xr:uid="{00000000-0005-0000-0000-000055210000}"/>
    <cellStyle name="Comma 9 4 2" xfId="8747" xr:uid="{00000000-0005-0000-0000-000056210000}"/>
    <cellStyle name="Comma 9 5" xfId="20473" xr:uid="{00000000-0005-0000-0000-000057210000}"/>
    <cellStyle name="Comma 9_rekap full cost" xfId="8748" xr:uid="{00000000-0005-0000-0000-000058210000}"/>
    <cellStyle name="Comma 90" xfId="8749" xr:uid="{00000000-0005-0000-0000-000059210000}"/>
    <cellStyle name="Comma 91" xfId="8750" xr:uid="{00000000-0005-0000-0000-00005A210000}"/>
    <cellStyle name="Comma 92" xfId="8751" xr:uid="{00000000-0005-0000-0000-00005B210000}"/>
    <cellStyle name="Comma 92 2" xfId="21183" xr:uid="{00000000-0005-0000-0000-00005C210000}"/>
    <cellStyle name="Comma 93" xfId="8752" xr:uid="{00000000-0005-0000-0000-00005D210000}"/>
    <cellStyle name="Comma 94" xfId="8753" xr:uid="{00000000-0005-0000-0000-00005E210000}"/>
    <cellStyle name="Comma 95" xfId="8754" xr:uid="{00000000-0005-0000-0000-00005F210000}"/>
    <cellStyle name="Comma 96" xfId="17284" xr:uid="{00000000-0005-0000-0000-000060210000}"/>
    <cellStyle name="Comma 97" xfId="17552" xr:uid="{00000000-0005-0000-0000-000061210000}"/>
    <cellStyle name="Comma 98" xfId="17564" xr:uid="{00000000-0005-0000-0000-000062210000}"/>
    <cellStyle name="Comma 99" xfId="17573" xr:uid="{00000000-0005-0000-0000-000063210000}"/>
    <cellStyle name="Comma 99 2" xfId="21173" xr:uid="{00000000-0005-0000-0000-000064210000}"/>
    <cellStyle name="Comma Thousands" xfId="8755" xr:uid="{00000000-0005-0000-0000-000065210000}"/>
    <cellStyle name="comma zerodec" xfId="8756" xr:uid="{00000000-0005-0000-0000-000066210000}"/>
    <cellStyle name="Comma(1)" xfId="8757" xr:uid="{00000000-0005-0000-0000-000067210000}"/>
    <cellStyle name="Comma(1) 2" xfId="21192" xr:uid="{00000000-0005-0000-0000-000068210000}"/>
    <cellStyle name="Comma0" xfId="8758" xr:uid="{00000000-0005-0000-0000-000069210000}"/>
    <cellStyle name="Comma0 10" xfId="8759" xr:uid="{00000000-0005-0000-0000-00006A210000}"/>
    <cellStyle name="Comma0 11" xfId="8760" xr:uid="{00000000-0005-0000-0000-00006B210000}"/>
    <cellStyle name="Comma0 12" xfId="8761" xr:uid="{00000000-0005-0000-0000-00006C210000}"/>
    <cellStyle name="Comma0 13" xfId="8762" xr:uid="{00000000-0005-0000-0000-00006D210000}"/>
    <cellStyle name="Comma0 2" xfId="8763" xr:uid="{00000000-0005-0000-0000-00006E210000}"/>
    <cellStyle name="Comma0 3" xfId="8764" xr:uid="{00000000-0005-0000-0000-00006F210000}"/>
    <cellStyle name="Comma0 4" xfId="8765" xr:uid="{00000000-0005-0000-0000-000070210000}"/>
    <cellStyle name="Comma0 5" xfId="8766" xr:uid="{00000000-0005-0000-0000-000071210000}"/>
    <cellStyle name="Comma0 6" xfId="8767" xr:uid="{00000000-0005-0000-0000-000072210000}"/>
    <cellStyle name="Comma0 7" xfId="8768" xr:uid="{00000000-0005-0000-0000-000073210000}"/>
    <cellStyle name="Comma0 8" xfId="8769" xr:uid="{00000000-0005-0000-0000-000074210000}"/>
    <cellStyle name="Comma0 9" xfId="8770" xr:uid="{00000000-0005-0000-0000-000075210000}"/>
    <cellStyle name="Comma0_AJE Induk" xfId="8771" xr:uid="{00000000-0005-0000-0000-000076210000}"/>
    <cellStyle name="Comma1 - Style1" xfId="8772" xr:uid="{00000000-0005-0000-0000-000077210000}"/>
    <cellStyle name="Company Name" xfId="8773" xr:uid="{00000000-0005-0000-0000-000078210000}"/>
    <cellStyle name="Copied" xfId="1352" xr:uid="{00000000-0005-0000-0000-000079210000}"/>
    <cellStyle name="Copied 10" xfId="8774" xr:uid="{00000000-0005-0000-0000-00007A210000}"/>
    <cellStyle name="Copied 11" xfId="8775" xr:uid="{00000000-0005-0000-0000-00007B210000}"/>
    <cellStyle name="Copied 12" xfId="8776" xr:uid="{00000000-0005-0000-0000-00007C210000}"/>
    <cellStyle name="Copied 13" xfId="8777" xr:uid="{00000000-0005-0000-0000-00007D210000}"/>
    <cellStyle name="Copied 2" xfId="8778" xr:uid="{00000000-0005-0000-0000-00007E210000}"/>
    <cellStyle name="Copied 3" xfId="8779" xr:uid="{00000000-0005-0000-0000-00007F210000}"/>
    <cellStyle name="Copied 4" xfId="8780" xr:uid="{00000000-0005-0000-0000-000080210000}"/>
    <cellStyle name="Copied 5" xfId="8781" xr:uid="{00000000-0005-0000-0000-000081210000}"/>
    <cellStyle name="Copied 6" xfId="8782" xr:uid="{00000000-0005-0000-0000-000082210000}"/>
    <cellStyle name="Copied 7" xfId="8783" xr:uid="{00000000-0005-0000-0000-000083210000}"/>
    <cellStyle name="Copied 8" xfId="8784" xr:uid="{00000000-0005-0000-0000-000084210000}"/>
    <cellStyle name="Copied 9" xfId="8785" xr:uid="{00000000-0005-0000-0000-000085210000}"/>
    <cellStyle name="Cover Date" xfId="8786" xr:uid="{00000000-0005-0000-0000-000086210000}"/>
    <cellStyle name="Cover presentation title" xfId="8787" xr:uid="{00000000-0005-0000-0000-000087210000}"/>
    <cellStyle name="Cover Subtitle" xfId="8788" xr:uid="{00000000-0005-0000-0000-000088210000}"/>
    <cellStyle name="Cover Title" xfId="8789" xr:uid="{00000000-0005-0000-0000-000089210000}"/>
    <cellStyle name="CR Comma" xfId="8790" xr:uid="{00000000-0005-0000-0000-00008A210000}"/>
    <cellStyle name="CR Currency" xfId="8791" xr:uid="{00000000-0005-0000-0000-00008B210000}"/>
    <cellStyle name="Credit" xfId="8792" xr:uid="{00000000-0005-0000-0000-00008C210000}"/>
    <cellStyle name="Credit subtotal" xfId="8793" xr:uid="{00000000-0005-0000-0000-00008D210000}"/>
    <cellStyle name="Credit Total" xfId="8794" xr:uid="{00000000-0005-0000-0000-00008E210000}"/>
    <cellStyle name="Credit_tagihan bruto" xfId="8795" xr:uid="{00000000-0005-0000-0000-00008F210000}"/>
    <cellStyle name="CtoB" xfId="8796" xr:uid="{00000000-0005-0000-0000-000090210000}"/>
    <cellStyle name="Cur" xfId="8797" xr:uid="{00000000-0005-0000-0000-000091210000}"/>
    <cellStyle name="Cur 2" xfId="17814" xr:uid="{00000000-0005-0000-0000-000092210000}"/>
    <cellStyle name="Curren - Style2" xfId="8798" xr:uid="{00000000-0005-0000-0000-000093210000}"/>
    <cellStyle name="Curren - Style3" xfId="556" xr:uid="{00000000-0005-0000-0000-000094210000}"/>
    <cellStyle name="Curren - Style3 2" xfId="8799" xr:uid="{00000000-0005-0000-0000-000095210000}"/>
    <cellStyle name="Curren - Style4" xfId="557" xr:uid="{00000000-0005-0000-0000-000096210000}"/>
    <cellStyle name="Curren - Style4 2" xfId="8800" xr:uid="{00000000-0005-0000-0000-000097210000}"/>
    <cellStyle name="Currency - 1 decimal" xfId="8801" xr:uid="{00000000-0005-0000-0000-000098210000}"/>
    <cellStyle name="Currency - 2 decimals" xfId="8802" xr:uid="{00000000-0005-0000-0000-000099210000}"/>
    <cellStyle name="Currency $" xfId="8803" xr:uid="{00000000-0005-0000-0000-00009A210000}"/>
    <cellStyle name="Currency $ 2" xfId="8804" xr:uid="{00000000-0005-0000-0000-00009B210000}"/>
    <cellStyle name="Currency %" xfId="8805" xr:uid="{00000000-0005-0000-0000-00009C210000}"/>
    <cellStyle name="Currency % 2" xfId="8806" xr:uid="{00000000-0005-0000-0000-00009D210000}"/>
    <cellStyle name="Currency (&quot;-&quot;)" xfId="8807" xr:uid="{00000000-0005-0000-0000-00009E210000}"/>
    <cellStyle name="Currency (0.00)" xfId="8808" xr:uid="{00000000-0005-0000-0000-00009F210000}"/>
    <cellStyle name="Currency (0.00) 2" xfId="8809" xr:uid="{00000000-0005-0000-0000-0000A0210000}"/>
    <cellStyle name="Currency (0.00) 3" xfId="8810" xr:uid="{00000000-0005-0000-0000-0000A1210000}"/>
    <cellStyle name="Currency (0.00) 4" xfId="8811" xr:uid="{00000000-0005-0000-0000-0000A2210000}"/>
    <cellStyle name="Currency (0.00) 4 2" xfId="17815" xr:uid="{00000000-0005-0000-0000-0000A3210000}"/>
    <cellStyle name="Currency (0.00)_tagihan bruto" xfId="8812" xr:uid="{00000000-0005-0000-0000-0000A4210000}"/>
    <cellStyle name="Currency [0] (&quot;-&quot;)" xfId="8813" xr:uid="{00000000-0005-0000-0000-0000A5210000}"/>
    <cellStyle name="Currency [0] 2" xfId="558" xr:uid="{00000000-0005-0000-0000-0000A6210000}"/>
    <cellStyle name="Currency [0] 2 2" xfId="8814" xr:uid="{00000000-0005-0000-0000-0000A7210000}"/>
    <cellStyle name="Currency [0] 3" xfId="8815" xr:uid="{00000000-0005-0000-0000-0000A8210000}"/>
    <cellStyle name="Currency [0] 4" xfId="8816" xr:uid="{00000000-0005-0000-0000-0000A9210000}"/>
    <cellStyle name="Currency [0] 5" xfId="8817" xr:uid="{00000000-0005-0000-0000-0000AA210000}"/>
    <cellStyle name="Currency [0] 6" xfId="8818" xr:uid="{00000000-0005-0000-0000-0000AB210000}"/>
    <cellStyle name="Currency [0]b" xfId="1727" xr:uid="{00000000-0005-0000-0000-0000AC210000}"/>
    <cellStyle name="Currency [00]" xfId="1353" xr:uid="{00000000-0005-0000-0000-0000AD210000}"/>
    <cellStyle name="Currency [00] 10" xfId="8819" xr:uid="{00000000-0005-0000-0000-0000AE210000}"/>
    <cellStyle name="Currency [00] 11" xfId="8820" xr:uid="{00000000-0005-0000-0000-0000AF210000}"/>
    <cellStyle name="Currency [00] 12" xfId="8821" xr:uid="{00000000-0005-0000-0000-0000B0210000}"/>
    <cellStyle name="Currency [00] 13" xfId="8822" xr:uid="{00000000-0005-0000-0000-0000B1210000}"/>
    <cellStyle name="Currency [00] 2" xfId="1354" xr:uid="{00000000-0005-0000-0000-0000B2210000}"/>
    <cellStyle name="Currency [00] 3" xfId="8823" xr:uid="{00000000-0005-0000-0000-0000B3210000}"/>
    <cellStyle name="Currency [00] 4" xfId="8824" xr:uid="{00000000-0005-0000-0000-0000B4210000}"/>
    <cellStyle name="Currency [00] 5" xfId="8825" xr:uid="{00000000-0005-0000-0000-0000B5210000}"/>
    <cellStyle name="Currency [00] 6" xfId="8826" xr:uid="{00000000-0005-0000-0000-0000B6210000}"/>
    <cellStyle name="Currency [00] 7" xfId="8827" xr:uid="{00000000-0005-0000-0000-0000B7210000}"/>
    <cellStyle name="Currency [00] 8" xfId="8828" xr:uid="{00000000-0005-0000-0000-0000B8210000}"/>
    <cellStyle name="Currency [00] 9" xfId="8829" xr:uid="{00000000-0005-0000-0000-0000B9210000}"/>
    <cellStyle name="Currency [00]_tagihan bruto" xfId="8830" xr:uid="{00000000-0005-0000-0000-0000BA210000}"/>
    <cellStyle name="Currency [1]" xfId="1355" xr:uid="{00000000-0005-0000-0000-0000BB210000}"/>
    <cellStyle name="Currency [1] 10" xfId="8831" xr:uid="{00000000-0005-0000-0000-0000BC210000}"/>
    <cellStyle name="Currency [1] 11" xfId="8832" xr:uid="{00000000-0005-0000-0000-0000BD210000}"/>
    <cellStyle name="Currency [1] 12" xfId="8833" xr:uid="{00000000-0005-0000-0000-0000BE210000}"/>
    <cellStyle name="Currency [1] 13" xfId="8834" xr:uid="{00000000-0005-0000-0000-0000BF210000}"/>
    <cellStyle name="Currency [1] 14" xfId="20474" xr:uid="{00000000-0005-0000-0000-0000C0210000}"/>
    <cellStyle name="Currency [1] 2" xfId="1356" xr:uid="{00000000-0005-0000-0000-0000C1210000}"/>
    <cellStyle name="Currency [1] 2 2" xfId="20475" xr:uid="{00000000-0005-0000-0000-0000C2210000}"/>
    <cellStyle name="Currency [1] 3" xfId="8835" xr:uid="{00000000-0005-0000-0000-0000C3210000}"/>
    <cellStyle name="Currency [1] 3 2" xfId="21061" xr:uid="{00000000-0005-0000-0000-0000C4210000}"/>
    <cellStyle name="Currency [1] 4" xfId="8836" xr:uid="{00000000-0005-0000-0000-0000C5210000}"/>
    <cellStyle name="Currency [1] 5" xfId="8837" xr:uid="{00000000-0005-0000-0000-0000C6210000}"/>
    <cellStyle name="Currency [1] 6" xfId="8838" xr:uid="{00000000-0005-0000-0000-0000C7210000}"/>
    <cellStyle name="Currency [1] 7" xfId="8839" xr:uid="{00000000-0005-0000-0000-0000C8210000}"/>
    <cellStyle name="Currency [1] 8" xfId="8840" xr:uid="{00000000-0005-0000-0000-0000C9210000}"/>
    <cellStyle name="Currency [1] 9" xfId="8841" xr:uid="{00000000-0005-0000-0000-0000CA210000}"/>
    <cellStyle name="Currency [2]" xfId="1357" xr:uid="{00000000-0005-0000-0000-0000CB210000}"/>
    <cellStyle name="Currency [2] 10" xfId="8842" xr:uid="{00000000-0005-0000-0000-0000CC210000}"/>
    <cellStyle name="Currency [2] 10 2" xfId="17816" xr:uid="{00000000-0005-0000-0000-0000CD210000}"/>
    <cellStyle name="Currency [2] 11" xfId="8843" xr:uid="{00000000-0005-0000-0000-0000CE210000}"/>
    <cellStyle name="Currency [2] 11 2" xfId="17817" xr:uid="{00000000-0005-0000-0000-0000CF210000}"/>
    <cellStyle name="Currency [2] 12" xfId="8844" xr:uid="{00000000-0005-0000-0000-0000D0210000}"/>
    <cellStyle name="Currency [2] 12 2" xfId="17818" xr:uid="{00000000-0005-0000-0000-0000D1210000}"/>
    <cellStyle name="Currency [2] 13" xfId="8845" xr:uid="{00000000-0005-0000-0000-0000D2210000}"/>
    <cellStyle name="Currency [2] 13 2" xfId="17819" xr:uid="{00000000-0005-0000-0000-0000D3210000}"/>
    <cellStyle name="Currency [2] 14" xfId="17758" xr:uid="{00000000-0005-0000-0000-0000D4210000}"/>
    <cellStyle name="Currency [2] 15" xfId="2059" xr:uid="{00000000-0005-0000-0000-0000D5210000}"/>
    <cellStyle name="Currency [2] 2" xfId="1358" xr:uid="{00000000-0005-0000-0000-0000D6210000}"/>
    <cellStyle name="Currency [2] 2 2" xfId="17759" xr:uid="{00000000-0005-0000-0000-0000D7210000}"/>
    <cellStyle name="Currency [2] 2 3" xfId="2060" xr:uid="{00000000-0005-0000-0000-0000D8210000}"/>
    <cellStyle name="Currency [2] 3" xfId="8846" xr:uid="{00000000-0005-0000-0000-0000D9210000}"/>
    <cellStyle name="Currency [2] 3 2" xfId="17820" xr:uid="{00000000-0005-0000-0000-0000DA210000}"/>
    <cellStyle name="Currency [2] 4" xfId="8847" xr:uid="{00000000-0005-0000-0000-0000DB210000}"/>
    <cellStyle name="Currency [2] 4 2" xfId="17821" xr:uid="{00000000-0005-0000-0000-0000DC210000}"/>
    <cellStyle name="Currency [2] 5" xfId="8848" xr:uid="{00000000-0005-0000-0000-0000DD210000}"/>
    <cellStyle name="Currency [2] 5 2" xfId="17822" xr:uid="{00000000-0005-0000-0000-0000DE210000}"/>
    <cellStyle name="Currency [2] 6" xfId="8849" xr:uid="{00000000-0005-0000-0000-0000DF210000}"/>
    <cellStyle name="Currency [2] 6 2" xfId="17823" xr:uid="{00000000-0005-0000-0000-0000E0210000}"/>
    <cellStyle name="Currency [2] 7" xfId="8850" xr:uid="{00000000-0005-0000-0000-0000E1210000}"/>
    <cellStyle name="Currency [2] 7 2" xfId="17824" xr:uid="{00000000-0005-0000-0000-0000E2210000}"/>
    <cellStyle name="Currency [2] 8" xfId="8851" xr:uid="{00000000-0005-0000-0000-0000E3210000}"/>
    <cellStyle name="Currency [2] 8 2" xfId="17825" xr:uid="{00000000-0005-0000-0000-0000E4210000}"/>
    <cellStyle name="Currency [2] 9" xfId="8852" xr:uid="{00000000-0005-0000-0000-0000E5210000}"/>
    <cellStyle name="Currency [2] 9 2" xfId="17826" xr:uid="{00000000-0005-0000-0000-0000E6210000}"/>
    <cellStyle name="Currency 0" xfId="8853" xr:uid="{00000000-0005-0000-0000-0000E7210000}"/>
    <cellStyle name="Currency 0.0" xfId="8854" xr:uid="{00000000-0005-0000-0000-0000E8210000}"/>
    <cellStyle name="Currency 0.0%" xfId="8855" xr:uid="{00000000-0005-0000-0000-0000E9210000}"/>
    <cellStyle name="Currency 0.0_TB-PT Bisma Narendra 31 Mar 2006" xfId="8856" xr:uid="{00000000-0005-0000-0000-0000EA210000}"/>
    <cellStyle name="Currency 0.00" xfId="8857" xr:uid="{00000000-0005-0000-0000-0000EB210000}"/>
    <cellStyle name="Currency 0.00%" xfId="8858" xr:uid="{00000000-0005-0000-0000-0000EC210000}"/>
    <cellStyle name="Currency 0.00_TB-PT Bisma Narendra 31 Mar 2006" xfId="8859" xr:uid="{00000000-0005-0000-0000-0000ED210000}"/>
    <cellStyle name="Currency 0.000" xfId="8860" xr:uid="{00000000-0005-0000-0000-0000EE210000}"/>
    <cellStyle name="Currency 0.000%" xfId="8861" xr:uid="{00000000-0005-0000-0000-0000EF210000}"/>
    <cellStyle name="Currency 0.000_TB-PT Bisma Narendra 31 Mar 2006" xfId="8862" xr:uid="{00000000-0005-0000-0000-0000F0210000}"/>
    <cellStyle name="Currency 2" xfId="36" xr:uid="{00000000-0005-0000-0000-0000F1210000}"/>
    <cellStyle name="Currency 2 2" xfId="37" xr:uid="{00000000-0005-0000-0000-0000F2210000}"/>
    <cellStyle name="Currency 2 2 2" xfId="190" xr:uid="{00000000-0005-0000-0000-0000F3210000}"/>
    <cellStyle name="Currency 2 2 3" xfId="8864" xr:uid="{00000000-0005-0000-0000-0000F4210000}"/>
    <cellStyle name="Currency 2 3" xfId="191" xr:uid="{00000000-0005-0000-0000-0000F5210000}"/>
    <cellStyle name="Currency 2 4" xfId="8863" xr:uid="{00000000-0005-0000-0000-0000F6210000}"/>
    <cellStyle name="Currency 2_tagihan bruto" xfId="8865" xr:uid="{00000000-0005-0000-0000-0000F7210000}"/>
    <cellStyle name="Currency 3" xfId="38" xr:uid="{00000000-0005-0000-0000-0000F8210000}"/>
    <cellStyle name="Currency 3 2" xfId="39" xr:uid="{00000000-0005-0000-0000-0000F9210000}"/>
    <cellStyle name="Currency 3 2 2" xfId="192" xr:uid="{00000000-0005-0000-0000-0000FA210000}"/>
    <cellStyle name="Currency 3 2 3" xfId="8867" xr:uid="{00000000-0005-0000-0000-0000FB210000}"/>
    <cellStyle name="Currency 3 3" xfId="193" xr:uid="{00000000-0005-0000-0000-0000FC210000}"/>
    <cellStyle name="Currency 3 4" xfId="8866" xr:uid="{00000000-0005-0000-0000-0000FD210000}"/>
    <cellStyle name="Currency 4" xfId="8868" xr:uid="{00000000-0005-0000-0000-0000FE210000}"/>
    <cellStyle name="Currency 5" xfId="8869" xr:uid="{00000000-0005-0000-0000-0000FF210000}"/>
    <cellStyle name="Currency 6" xfId="8870" xr:uid="{00000000-0005-0000-0000-000000220000}"/>
    <cellStyle name="Currency 7" xfId="8871" xr:uid="{00000000-0005-0000-0000-000001220000}"/>
    <cellStyle name="Currency 8" xfId="8872" xr:uid="{00000000-0005-0000-0000-000002220000}"/>
    <cellStyle name="Currency 8 2" xfId="17827" xr:uid="{00000000-0005-0000-0000-000003220000}"/>
    <cellStyle name="Currency thousands" xfId="8873" xr:uid="{00000000-0005-0000-0000-000004220000}"/>
    <cellStyle name="Currency(000)" xfId="8874" xr:uid="{00000000-0005-0000-0000-000005220000}"/>
    <cellStyle name="Currency(000) 10" xfId="8875" xr:uid="{00000000-0005-0000-0000-000006220000}"/>
    <cellStyle name="Currency(000) 11" xfId="8876" xr:uid="{00000000-0005-0000-0000-000007220000}"/>
    <cellStyle name="Currency(000) 12" xfId="8877" xr:uid="{00000000-0005-0000-0000-000008220000}"/>
    <cellStyle name="Currency(000) 13" xfId="8878" xr:uid="{00000000-0005-0000-0000-000009220000}"/>
    <cellStyle name="Currency(000) 2" xfId="8879" xr:uid="{00000000-0005-0000-0000-00000A220000}"/>
    <cellStyle name="Currency(000) 3" xfId="8880" xr:uid="{00000000-0005-0000-0000-00000B220000}"/>
    <cellStyle name="Currency(000) 4" xfId="8881" xr:uid="{00000000-0005-0000-0000-00000C220000}"/>
    <cellStyle name="Currency(000) 5" xfId="8882" xr:uid="{00000000-0005-0000-0000-00000D220000}"/>
    <cellStyle name="Currency(000) 6" xfId="8883" xr:uid="{00000000-0005-0000-0000-00000E220000}"/>
    <cellStyle name="Currency(000) 7" xfId="8884" xr:uid="{00000000-0005-0000-0000-00000F220000}"/>
    <cellStyle name="Currency(000) 8" xfId="8885" xr:uid="{00000000-0005-0000-0000-000010220000}"/>
    <cellStyle name="Currency(000) 9" xfId="8886" xr:uid="{00000000-0005-0000-0000-000011220000}"/>
    <cellStyle name="currency(2)" xfId="1728" xr:uid="{00000000-0005-0000-0000-000012220000}"/>
    <cellStyle name="Currency*" xfId="8887" xr:uid="{00000000-0005-0000-0000-000013220000}"/>
    <cellStyle name="Currency0" xfId="8888" xr:uid="{00000000-0005-0000-0000-000014220000}"/>
    <cellStyle name="Currency0 10" xfId="8889" xr:uid="{00000000-0005-0000-0000-000015220000}"/>
    <cellStyle name="Currency0 10 2" xfId="17829" xr:uid="{00000000-0005-0000-0000-000016220000}"/>
    <cellStyle name="Currency0 11" xfId="8890" xr:uid="{00000000-0005-0000-0000-000017220000}"/>
    <cellStyle name="Currency0 11 2" xfId="17830" xr:uid="{00000000-0005-0000-0000-000018220000}"/>
    <cellStyle name="Currency0 12" xfId="8891" xr:uid="{00000000-0005-0000-0000-000019220000}"/>
    <cellStyle name="Currency0 12 2" xfId="17831" xr:uid="{00000000-0005-0000-0000-00001A220000}"/>
    <cellStyle name="Currency0 13" xfId="8892" xr:uid="{00000000-0005-0000-0000-00001B220000}"/>
    <cellStyle name="Currency0 13 2" xfId="17832" xr:uid="{00000000-0005-0000-0000-00001C220000}"/>
    <cellStyle name="Currency0 14" xfId="17828" xr:uid="{00000000-0005-0000-0000-00001D220000}"/>
    <cellStyle name="Currency0 2" xfId="8893" xr:uid="{00000000-0005-0000-0000-00001E220000}"/>
    <cellStyle name="Currency0 3" xfId="8894" xr:uid="{00000000-0005-0000-0000-00001F220000}"/>
    <cellStyle name="Currency0 4" xfId="8895" xr:uid="{00000000-0005-0000-0000-000020220000}"/>
    <cellStyle name="Currency0 4 2" xfId="17833" xr:uid="{00000000-0005-0000-0000-000021220000}"/>
    <cellStyle name="Currency0 5" xfId="8896" xr:uid="{00000000-0005-0000-0000-000022220000}"/>
    <cellStyle name="Currency0 5 2" xfId="17834" xr:uid="{00000000-0005-0000-0000-000023220000}"/>
    <cellStyle name="Currency0 6" xfId="8897" xr:uid="{00000000-0005-0000-0000-000024220000}"/>
    <cellStyle name="Currency0 6 2" xfId="17835" xr:uid="{00000000-0005-0000-0000-000025220000}"/>
    <cellStyle name="Currency0 7" xfId="8898" xr:uid="{00000000-0005-0000-0000-000026220000}"/>
    <cellStyle name="Currency0 7 2" xfId="17836" xr:uid="{00000000-0005-0000-0000-000027220000}"/>
    <cellStyle name="Currency0 8" xfId="8899" xr:uid="{00000000-0005-0000-0000-000028220000}"/>
    <cellStyle name="Currency0 8 2" xfId="17837" xr:uid="{00000000-0005-0000-0000-000029220000}"/>
    <cellStyle name="Currency0 9" xfId="8900" xr:uid="{00000000-0005-0000-0000-00002A220000}"/>
    <cellStyle name="Currency0 9 2" xfId="17838" xr:uid="{00000000-0005-0000-0000-00002B220000}"/>
    <cellStyle name="Currency0_tagihan bruto" xfId="8901" xr:uid="{00000000-0005-0000-0000-00002C220000}"/>
    <cellStyle name="Currency1" xfId="8902" xr:uid="{00000000-0005-0000-0000-00002D220000}"/>
    <cellStyle name="Currsmall" xfId="8903" xr:uid="{00000000-0005-0000-0000-00002E220000}"/>
    <cellStyle name="custom" xfId="8904" xr:uid="{00000000-0005-0000-0000-00002F220000}"/>
    <cellStyle name="Custom - Style8" xfId="8905" xr:uid="{00000000-0005-0000-0000-000030220000}"/>
    <cellStyle name="custom 2" xfId="8906" xr:uid="{00000000-0005-0000-0000-000031220000}"/>
    <cellStyle name="custom 3" xfId="8907" xr:uid="{00000000-0005-0000-0000-000032220000}"/>
    <cellStyle name="custom 4" xfId="8908" xr:uid="{00000000-0005-0000-0000-000033220000}"/>
    <cellStyle name="d" xfId="8909" xr:uid="{00000000-0005-0000-0000-000034220000}"/>
    <cellStyle name="d_tagihan bruto" xfId="8910" xr:uid="{00000000-0005-0000-0000-000035220000}"/>
    <cellStyle name="d_yield" xfId="8911" xr:uid="{00000000-0005-0000-0000-000036220000}"/>
    <cellStyle name="d_yield_CCRD-muse -2" xfId="8912" xr:uid="{00000000-0005-0000-0000-000037220000}"/>
    <cellStyle name="d_yield_CCRD-muse -2_tagihan bruto" xfId="8913" xr:uid="{00000000-0005-0000-0000-000038220000}"/>
    <cellStyle name="d_yield_DCF-Valuation Support" xfId="8914" xr:uid="{00000000-0005-0000-0000-000039220000}"/>
    <cellStyle name="d_yield_DCF-Valuation Support_tagihan bruto" xfId="8915" xr:uid="{00000000-0005-0000-0000-00003A220000}"/>
    <cellStyle name="d_yield_ICOS-INC" xfId="8916" xr:uid="{00000000-0005-0000-0000-00003B220000}"/>
    <cellStyle name="d_yield_ICOS-INC (2)" xfId="8917" xr:uid="{00000000-0005-0000-0000-00003C220000}"/>
    <cellStyle name="d_yield_ICOS-INC (2)_tagihan bruto" xfId="8918" xr:uid="{00000000-0005-0000-0000-00003D220000}"/>
    <cellStyle name="d_yield_ICOS-INC_tagihan bruto" xfId="8919" xr:uid="{00000000-0005-0000-0000-00003E220000}"/>
    <cellStyle name="d_yield_Merger Model16.xls Chart 1" xfId="8920" xr:uid="{00000000-0005-0000-0000-00003F220000}"/>
    <cellStyle name="d_yield_Merger Model16.xls Chart 1_tagihan bruto" xfId="8921" xr:uid="{00000000-0005-0000-0000-000040220000}"/>
    <cellStyle name="d_yield_Merger Model34b" xfId="8922" xr:uid="{00000000-0005-0000-0000-000041220000}"/>
    <cellStyle name="d_yield_Merger Model34b_tagihan bruto" xfId="8923" xr:uid="{00000000-0005-0000-0000-000042220000}"/>
    <cellStyle name="d_yield_MKS 7.29 Valuation" xfId="8924" xr:uid="{00000000-0005-0000-0000-000043220000}"/>
    <cellStyle name="d_yield_MKS 7.29 Valuation_tagihan bruto" xfId="8925" xr:uid="{00000000-0005-0000-0000-000044220000}"/>
    <cellStyle name="d_yield_tagihan bruto" xfId="8926" xr:uid="{00000000-0005-0000-0000-000045220000}"/>
    <cellStyle name="Dan" xfId="8927" xr:uid="{00000000-0005-0000-0000-000046220000}"/>
    <cellStyle name="data" xfId="8928" xr:uid="{00000000-0005-0000-0000-000047220000}"/>
    <cellStyle name="Data   - Style2" xfId="8929" xr:uid="{00000000-0005-0000-0000-000048220000}"/>
    <cellStyle name="DataPilot Category" xfId="8930" xr:uid="{00000000-0005-0000-0000-000049220000}"/>
    <cellStyle name="DataPilot Category 1" xfId="8931" xr:uid="{00000000-0005-0000-0000-00004A220000}"/>
    <cellStyle name="DataPilot Category 1 1" xfId="8932" xr:uid="{00000000-0005-0000-0000-00004B220000}"/>
    <cellStyle name="DataPilot Category 2" xfId="8933" xr:uid="{00000000-0005-0000-0000-00004C220000}"/>
    <cellStyle name="DataPilot Category 2 1" xfId="8934" xr:uid="{00000000-0005-0000-0000-00004D220000}"/>
    <cellStyle name="DataPilot Category 3" xfId="8935" xr:uid="{00000000-0005-0000-0000-00004E220000}"/>
    <cellStyle name="DataPilot Category 3 1" xfId="8936" xr:uid="{00000000-0005-0000-0000-00004F220000}"/>
    <cellStyle name="DataPilot Category 4" xfId="8937" xr:uid="{00000000-0005-0000-0000-000050220000}"/>
    <cellStyle name="DataPilot Category 5" xfId="8938" xr:uid="{00000000-0005-0000-0000-000051220000}"/>
    <cellStyle name="DataPilot Category_CAJE PJA DESEMBER 2009 FINAL" xfId="8939" xr:uid="{00000000-0005-0000-0000-000052220000}"/>
    <cellStyle name="DataPilot Corner" xfId="8940" xr:uid="{00000000-0005-0000-0000-000053220000}"/>
    <cellStyle name="DataPilot Corner 1" xfId="8941" xr:uid="{00000000-0005-0000-0000-000054220000}"/>
    <cellStyle name="DataPilot Corner 1 1" xfId="8942" xr:uid="{00000000-0005-0000-0000-000055220000}"/>
    <cellStyle name="DataPilot Corner 2" xfId="8943" xr:uid="{00000000-0005-0000-0000-000056220000}"/>
    <cellStyle name="DataPilot Corner 2 1" xfId="8944" xr:uid="{00000000-0005-0000-0000-000057220000}"/>
    <cellStyle name="DataPilot Corner 3" xfId="8945" xr:uid="{00000000-0005-0000-0000-000058220000}"/>
    <cellStyle name="DataPilot Corner 3 1" xfId="8946" xr:uid="{00000000-0005-0000-0000-000059220000}"/>
    <cellStyle name="DataPilot Corner 4" xfId="8947" xr:uid="{00000000-0005-0000-0000-00005A220000}"/>
    <cellStyle name="DataPilot Corner 5" xfId="8948" xr:uid="{00000000-0005-0000-0000-00005B220000}"/>
    <cellStyle name="DataPilot Corner_CAJE TIJA AUDIT 31_12_09_1feb10" xfId="8949" xr:uid="{00000000-0005-0000-0000-00005C220000}"/>
    <cellStyle name="DataPilot Field" xfId="8950" xr:uid="{00000000-0005-0000-0000-00005D220000}"/>
    <cellStyle name="DataPilot Field 1" xfId="8951" xr:uid="{00000000-0005-0000-0000-00005E220000}"/>
    <cellStyle name="DataPilot Field 1 1" xfId="8952" xr:uid="{00000000-0005-0000-0000-00005F220000}"/>
    <cellStyle name="DataPilot Field 2" xfId="8953" xr:uid="{00000000-0005-0000-0000-000060220000}"/>
    <cellStyle name="DataPilot Field 2 1" xfId="8954" xr:uid="{00000000-0005-0000-0000-000061220000}"/>
    <cellStyle name="DataPilot Field 3" xfId="8955" xr:uid="{00000000-0005-0000-0000-000062220000}"/>
    <cellStyle name="DataPilot Field 3 1" xfId="8956" xr:uid="{00000000-0005-0000-0000-000063220000}"/>
    <cellStyle name="DataPilot Field 4" xfId="8957" xr:uid="{00000000-0005-0000-0000-000064220000}"/>
    <cellStyle name="DataPilot Field 5" xfId="8958" xr:uid="{00000000-0005-0000-0000-000065220000}"/>
    <cellStyle name="DataPilot Field_CAJE TIJA AUDIT 31_12_09_1feb10" xfId="8959" xr:uid="{00000000-0005-0000-0000-000066220000}"/>
    <cellStyle name="DataPilot Result" xfId="8960" xr:uid="{00000000-0005-0000-0000-000067220000}"/>
    <cellStyle name="DataPilot Result 1" xfId="8961" xr:uid="{00000000-0005-0000-0000-000068220000}"/>
    <cellStyle name="DataPilot Result 1 1" xfId="8962" xr:uid="{00000000-0005-0000-0000-000069220000}"/>
    <cellStyle name="DataPilot Result 2" xfId="8963" xr:uid="{00000000-0005-0000-0000-00006A220000}"/>
    <cellStyle name="DataPilot Result 2 1" xfId="8964" xr:uid="{00000000-0005-0000-0000-00006B220000}"/>
    <cellStyle name="DataPilot Result 3" xfId="8965" xr:uid="{00000000-0005-0000-0000-00006C220000}"/>
    <cellStyle name="DataPilot Result 3 1" xfId="8966" xr:uid="{00000000-0005-0000-0000-00006D220000}"/>
    <cellStyle name="DataPilot Result 4" xfId="8967" xr:uid="{00000000-0005-0000-0000-00006E220000}"/>
    <cellStyle name="DataPilot Result 5" xfId="8968" xr:uid="{00000000-0005-0000-0000-00006F220000}"/>
    <cellStyle name="DataPilot Result_CAJE TIJA 31 Des 08" xfId="8969" xr:uid="{00000000-0005-0000-0000-000070220000}"/>
    <cellStyle name="DataPilot Title" xfId="8970" xr:uid="{00000000-0005-0000-0000-000071220000}"/>
    <cellStyle name="DataPilot Title 1" xfId="8971" xr:uid="{00000000-0005-0000-0000-000072220000}"/>
    <cellStyle name="DataPilot Title 1 1" xfId="8972" xr:uid="{00000000-0005-0000-0000-000073220000}"/>
    <cellStyle name="DataPilot Title 2" xfId="8973" xr:uid="{00000000-0005-0000-0000-000074220000}"/>
    <cellStyle name="DataPilot Title 2 1" xfId="8974" xr:uid="{00000000-0005-0000-0000-000075220000}"/>
    <cellStyle name="DataPilot Title 3" xfId="8975" xr:uid="{00000000-0005-0000-0000-000076220000}"/>
    <cellStyle name="DataPilot Title 3 1" xfId="8976" xr:uid="{00000000-0005-0000-0000-000077220000}"/>
    <cellStyle name="DataPilot Title 4" xfId="8977" xr:uid="{00000000-0005-0000-0000-000078220000}"/>
    <cellStyle name="DataPilot Title 5" xfId="8978" xr:uid="{00000000-0005-0000-0000-000079220000}"/>
    <cellStyle name="DataPilot Title_CAJE TIJA 31 Des 08" xfId="8979" xr:uid="{00000000-0005-0000-0000-00007A220000}"/>
    <cellStyle name="DataPilot Value" xfId="8980" xr:uid="{00000000-0005-0000-0000-00007B220000}"/>
    <cellStyle name="DataPilot Value 1" xfId="8981" xr:uid="{00000000-0005-0000-0000-00007C220000}"/>
    <cellStyle name="DataPilot Value 1 1" xfId="8982" xr:uid="{00000000-0005-0000-0000-00007D220000}"/>
    <cellStyle name="DataPilot Value 2" xfId="8983" xr:uid="{00000000-0005-0000-0000-00007E220000}"/>
    <cellStyle name="DataPilot Value 2 1" xfId="8984" xr:uid="{00000000-0005-0000-0000-00007F220000}"/>
    <cellStyle name="DataPilot Value 3" xfId="8985" xr:uid="{00000000-0005-0000-0000-000080220000}"/>
    <cellStyle name="DataPilot Value 3 1" xfId="8986" xr:uid="{00000000-0005-0000-0000-000081220000}"/>
    <cellStyle name="DataPilot Value 4" xfId="8987" xr:uid="{00000000-0005-0000-0000-000082220000}"/>
    <cellStyle name="DataPilot Value 5" xfId="8988" xr:uid="{00000000-0005-0000-0000-000083220000}"/>
    <cellStyle name="DataPilot Value_CAJE PJA DESEMBER 2009 FINAL" xfId="8989" xr:uid="{00000000-0005-0000-0000-000084220000}"/>
    <cellStyle name="DataSheet Style" xfId="8990" xr:uid="{00000000-0005-0000-0000-000085220000}"/>
    <cellStyle name="Date" xfId="40" xr:uid="{00000000-0005-0000-0000-000086220000}"/>
    <cellStyle name="Date [d-mmm-yy]" xfId="1360" xr:uid="{00000000-0005-0000-0000-000087220000}"/>
    <cellStyle name="Date [mm-d-yy]" xfId="1361" xr:uid="{00000000-0005-0000-0000-000088220000}"/>
    <cellStyle name="Date [mm-d-yy] 10" xfId="8991" xr:uid="{00000000-0005-0000-0000-000089220000}"/>
    <cellStyle name="Date [mm-d-yy] 11" xfId="8992" xr:uid="{00000000-0005-0000-0000-00008A220000}"/>
    <cellStyle name="Date [mm-d-yy] 12" xfId="8993" xr:uid="{00000000-0005-0000-0000-00008B220000}"/>
    <cellStyle name="Date [mm-d-yy] 13" xfId="8994" xr:uid="{00000000-0005-0000-0000-00008C220000}"/>
    <cellStyle name="Date [mm-d-yy] 14" xfId="20477" xr:uid="{00000000-0005-0000-0000-00008D220000}"/>
    <cellStyle name="Date [mm-d-yy] 2" xfId="1362" xr:uid="{00000000-0005-0000-0000-00008E220000}"/>
    <cellStyle name="Date [mm-d-yy] 2 2" xfId="20478" xr:uid="{00000000-0005-0000-0000-00008F220000}"/>
    <cellStyle name="Date [mm-d-yy] 3" xfId="8995" xr:uid="{00000000-0005-0000-0000-000090220000}"/>
    <cellStyle name="Date [mm-d-yy] 3 2" xfId="21062" xr:uid="{00000000-0005-0000-0000-000091220000}"/>
    <cellStyle name="Date [mm-d-yy] 4" xfId="8996" xr:uid="{00000000-0005-0000-0000-000092220000}"/>
    <cellStyle name="Date [mm-d-yy] 5" xfId="8997" xr:uid="{00000000-0005-0000-0000-000093220000}"/>
    <cellStyle name="Date [mm-d-yy] 6" xfId="8998" xr:uid="{00000000-0005-0000-0000-000094220000}"/>
    <cellStyle name="Date [mm-d-yy] 7" xfId="8999" xr:uid="{00000000-0005-0000-0000-000095220000}"/>
    <cellStyle name="Date [mm-d-yy] 8" xfId="9000" xr:uid="{00000000-0005-0000-0000-000096220000}"/>
    <cellStyle name="Date [mm-d-yy] 9" xfId="9001" xr:uid="{00000000-0005-0000-0000-000097220000}"/>
    <cellStyle name="Date [mm-d-yyyy]" xfId="1363" xr:uid="{00000000-0005-0000-0000-000098220000}"/>
    <cellStyle name="Date [mm-d-yyyy] 10" xfId="9002" xr:uid="{00000000-0005-0000-0000-000099220000}"/>
    <cellStyle name="Date [mm-d-yyyy] 11" xfId="9003" xr:uid="{00000000-0005-0000-0000-00009A220000}"/>
    <cellStyle name="Date [mm-d-yyyy] 12" xfId="9004" xr:uid="{00000000-0005-0000-0000-00009B220000}"/>
    <cellStyle name="Date [mm-d-yyyy] 13" xfId="9005" xr:uid="{00000000-0005-0000-0000-00009C220000}"/>
    <cellStyle name="Date [mm-d-yyyy] 14" xfId="20479" xr:uid="{00000000-0005-0000-0000-00009D220000}"/>
    <cellStyle name="Date [mm-d-yyyy] 2" xfId="1364" xr:uid="{00000000-0005-0000-0000-00009E220000}"/>
    <cellStyle name="Date [mm-d-yyyy] 2 2" xfId="20480" xr:uid="{00000000-0005-0000-0000-00009F220000}"/>
    <cellStyle name="Date [mm-d-yyyy] 3" xfId="9006" xr:uid="{00000000-0005-0000-0000-0000A0220000}"/>
    <cellStyle name="Date [mm-d-yyyy] 3 2" xfId="21063" xr:uid="{00000000-0005-0000-0000-0000A1220000}"/>
    <cellStyle name="Date [mm-d-yyyy] 4" xfId="9007" xr:uid="{00000000-0005-0000-0000-0000A2220000}"/>
    <cellStyle name="Date [mm-d-yyyy] 5" xfId="9008" xr:uid="{00000000-0005-0000-0000-0000A3220000}"/>
    <cellStyle name="Date [mm-d-yyyy] 6" xfId="9009" xr:uid="{00000000-0005-0000-0000-0000A4220000}"/>
    <cellStyle name="Date [mm-d-yyyy] 7" xfId="9010" xr:uid="{00000000-0005-0000-0000-0000A5220000}"/>
    <cellStyle name="Date [mm-d-yyyy] 8" xfId="9011" xr:uid="{00000000-0005-0000-0000-0000A6220000}"/>
    <cellStyle name="Date [mm-d-yyyy] 9" xfId="9012" xr:uid="{00000000-0005-0000-0000-0000A7220000}"/>
    <cellStyle name="Date [mmm-yy]" xfId="1365" xr:uid="{00000000-0005-0000-0000-0000A8220000}"/>
    <cellStyle name="Date 10" xfId="1366" xr:uid="{00000000-0005-0000-0000-0000A9220000}"/>
    <cellStyle name="Date 11" xfId="1367" xr:uid="{00000000-0005-0000-0000-0000AA220000}"/>
    <cellStyle name="Date 12" xfId="1368" xr:uid="{00000000-0005-0000-0000-0000AB220000}"/>
    <cellStyle name="Date 13" xfId="1369" xr:uid="{00000000-0005-0000-0000-0000AC220000}"/>
    <cellStyle name="Date 14" xfId="1370" xr:uid="{00000000-0005-0000-0000-0000AD220000}"/>
    <cellStyle name="Date 15" xfId="1371" xr:uid="{00000000-0005-0000-0000-0000AE220000}"/>
    <cellStyle name="Date 16" xfId="1372" xr:uid="{00000000-0005-0000-0000-0000AF220000}"/>
    <cellStyle name="Date 17" xfId="1373" xr:uid="{00000000-0005-0000-0000-0000B0220000}"/>
    <cellStyle name="Date 18" xfId="1374" xr:uid="{00000000-0005-0000-0000-0000B1220000}"/>
    <cellStyle name="Date 19" xfId="1375" xr:uid="{00000000-0005-0000-0000-0000B2220000}"/>
    <cellStyle name="Date 2" xfId="1376" xr:uid="{00000000-0005-0000-0000-0000B3220000}"/>
    <cellStyle name="Date 2 2" xfId="9013" xr:uid="{00000000-0005-0000-0000-0000B4220000}"/>
    <cellStyle name="Date 20" xfId="1377" xr:uid="{00000000-0005-0000-0000-0000B5220000}"/>
    <cellStyle name="Date 21" xfId="1378" xr:uid="{00000000-0005-0000-0000-0000B6220000}"/>
    <cellStyle name="Date 22" xfId="1379" xr:uid="{00000000-0005-0000-0000-0000B7220000}"/>
    <cellStyle name="Date 23" xfId="1380" xr:uid="{00000000-0005-0000-0000-0000B8220000}"/>
    <cellStyle name="Date 24" xfId="1381" xr:uid="{00000000-0005-0000-0000-0000B9220000}"/>
    <cellStyle name="Date 25" xfId="2090" xr:uid="{00000000-0005-0000-0000-0000BA220000}"/>
    <cellStyle name="Date 26" xfId="2095" xr:uid="{00000000-0005-0000-0000-0000BB220000}"/>
    <cellStyle name="Date 27" xfId="17286" xr:uid="{00000000-0005-0000-0000-0000BC220000}"/>
    <cellStyle name="Date 28" xfId="17539" xr:uid="{00000000-0005-0000-0000-0000BD220000}"/>
    <cellStyle name="Date 29" xfId="17306" xr:uid="{00000000-0005-0000-0000-0000BE220000}"/>
    <cellStyle name="Date 3" xfId="1382" xr:uid="{00000000-0005-0000-0000-0000BF220000}"/>
    <cellStyle name="Date 3 2" xfId="9014" xr:uid="{00000000-0005-0000-0000-0000C0220000}"/>
    <cellStyle name="Date 30" xfId="17530" xr:uid="{00000000-0005-0000-0000-0000C1220000}"/>
    <cellStyle name="Date 31" xfId="17315" xr:uid="{00000000-0005-0000-0000-0000C2220000}"/>
    <cellStyle name="Date 32" xfId="17522" xr:uid="{00000000-0005-0000-0000-0000C3220000}"/>
    <cellStyle name="Date 33" xfId="17324" xr:uid="{00000000-0005-0000-0000-0000C4220000}"/>
    <cellStyle name="Date 34" xfId="17514" xr:uid="{00000000-0005-0000-0000-0000C5220000}"/>
    <cellStyle name="Date 35" xfId="17332" xr:uid="{00000000-0005-0000-0000-0000C6220000}"/>
    <cellStyle name="Date 36" xfId="17507" xr:uid="{00000000-0005-0000-0000-0000C7220000}"/>
    <cellStyle name="Date 37" xfId="17340" xr:uid="{00000000-0005-0000-0000-0000C8220000}"/>
    <cellStyle name="Date 38" xfId="17499" xr:uid="{00000000-0005-0000-0000-0000C9220000}"/>
    <cellStyle name="Date 39" xfId="17348" xr:uid="{00000000-0005-0000-0000-0000CA220000}"/>
    <cellStyle name="Date 4" xfId="1383" xr:uid="{00000000-0005-0000-0000-0000CB220000}"/>
    <cellStyle name="Date 4 2" xfId="9015" xr:uid="{00000000-0005-0000-0000-0000CC220000}"/>
    <cellStyle name="Date 40" xfId="17491" xr:uid="{00000000-0005-0000-0000-0000CD220000}"/>
    <cellStyle name="Date 41" xfId="17356" xr:uid="{00000000-0005-0000-0000-0000CE220000}"/>
    <cellStyle name="Date 42" xfId="17482" xr:uid="{00000000-0005-0000-0000-0000CF220000}"/>
    <cellStyle name="Date 43" xfId="17364" xr:uid="{00000000-0005-0000-0000-0000D0220000}"/>
    <cellStyle name="Date 44" xfId="17467" xr:uid="{00000000-0005-0000-0000-0000D1220000}"/>
    <cellStyle name="Date 45" xfId="17373" xr:uid="{00000000-0005-0000-0000-0000D2220000}"/>
    <cellStyle name="Date 46" xfId="17458" xr:uid="{00000000-0005-0000-0000-0000D3220000}"/>
    <cellStyle name="Date 47" xfId="17383" xr:uid="{00000000-0005-0000-0000-0000D4220000}"/>
    <cellStyle name="Date 48" xfId="17449" xr:uid="{00000000-0005-0000-0000-0000D5220000}"/>
    <cellStyle name="Date 49" xfId="17392" xr:uid="{00000000-0005-0000-0000-0000D6220000}"/>
    <cellStyle name="Date 5" xfId="1384" xr:uid="{00000000-0005-0000-0000-0000D7220000}"/>
    <cellStyle name="Date 5 2" xfId="9016" xr:uid="{00000000-0005-0000-0000-0000D8220000}"/>
    <cellStyle name="Date 50" xfId="17441" xr:uid="{00000000-0005-0000-0000-0000D9220000}"/>
    <cellStyle name="Date 51" xfId="17401" xr:uid="{00000000-0005-0000-0000-0000DA220000}"/>
    <cellStyle name="Date 52" xfId="17435" xr:uid="{00000000-0005-0000-0000-0000DB220000}"/>
    <cellStyle name="Date 53" xfId="17408" xr:uid="{00000000-0005-0000-0000-0000DC220000}"/>
    <cellStyle name="Date 54" xfId="17430" xr:uid="{00000000-0005-0000-0000-0000DD220000}"/>
    <cellStyle name="Date 55" xfId="17413" xr:uid="{00000000-0005-0000-0000-0000DE220000}"/>
    <cellStyle name="Date 56" xfId="17426" xr:uid="{00000000-0005-0000-0000-0000DF220000}"/>
    <cellStyle name="Date 57" xfId="17419" xr:uid="{00000000-0005-0000-0000-0000E0220000}"/>
    <cellStyle name="Date 58" xfId="17310" xr:uid="{00000000-0005-0000-0000-0000E1220000}"/>
    <cellStyle name="Date 59" xfId="17575" xr:uid="{00000000-0005-0000-0000-0000E2220000}"/>
    <cellStyle name="Date 6" xfId="1385" xr:uid="{00000000-0005-0000-0000-0000E3220000}"/>
    <cellStyle name="Date 6 2" xfId="9017" xr:uid="{00000000-0005-0000-0000-0000E4220000}"/>
    <cellStyle name="Date 60" xfId="17617" xr:uid="{00000000-0005-0000-0000-0000E5220000}"/>
    <cellStyle name="Date 61" xfId="17591" xr:uid="{00000000-0005-0000-0000-0000E6220000}"/>
    <cellStyle name="Date 62" xfId="17611" xr:uid="{00000000-0005-0000-0000-0000E7220000}"/>
    <cellStyle name="Date 63" xfId="17871" xr:uid="{00000000-0005-0000-0000-0000E8220000}"/>
    <cellStyle name="Date 64" xfId="17901" xr:uid="{00000000-0005-0000-0000-0000E9220000}"/>
    <cellStyle name="Date 65" xfId="18217" xr:uid="{00000000-0005-0000-0000-0000EA220000}"/>
    <cellStyle name="Date 66" xfId="18891" xr:uid="{00000000-0005-0000-0000-0000EB220000}"/>
    <cellStyle name="Date 67" xfId="1359" xr:uid="{00000000-0005-0000-0000-0000EC220000}"/>
    <cellStyle name="Date 7" xfId="1386" xr:uid="{00000000-0005-0000-0000-0000ED220000}"/>
    <cellStyle name="Date 7 2" xfId="9018" xr:uid="{00000000-0005-0000-0000-0000EE220000}"/>
    <cellStyle name="Date 8" xfId="1387" xr:uid="{00000000-0005-0000-0000-0000EF220000}"/>
    <cellStyle name="Date 8 2" xfId="9019" xr:uid="{00000000-0005-0000-0000-0000F0220000}"/>
    <cellStyle name="Date 9" xfId="1388" xr:uid="{00000000-0005-0000-0000-0000F1220000}"/>
    <cellStyle name="Date Aligned" xfId="9020" xr:uid="{00000000-0005-0000-0000-0000F2220000}"/>
    <cellStyle name="Date Short" xfId="1389" xr:uid="{00000000-0005-0000-0000-0000F3220000}"/>
    <cellStyle name="Date: d-mmm-yy" xfId="9021" xr:uid="{00000000-0005-0000-0000-0000F4220000}"/>
    <cellStyle name="Date: m/d/yy" xfId="9022" xr:uid="{00000000-0005-0000-0000-0000F5220000}"/>
    <cellStyle name="Date_01BudAdams" xfId="9023" xr:uid="{00000000-0005-0000-0000-0000F6220000}"/>
    <cellStyle name="Dates" xfId="9024" xr:uid="{00000000-0005-0000-0000-0000F7220000}"/>
    <cellStyle name="Dato" xfId="9025" xr:uid="{00000000-0005-0000-0000-0000F8220000}"/>
    <cellStyle name="dd" xfId="9026" xr:uid="{00000000-0005-0000-0000-0000F9220000}"/>
    <cellStyle name="dd 10" xfId="9027" xr:uid="{00000000-0005-0000-0000-0000FA220000}"/>
    <cellStyle name="dd 11" xfId="9028" xr:uid="{00000000-0005-0000-0000-0000FB220000}"/>
    <cellStyle name="dd 12" xfId="9029" xr:uid="{00000000-0005-0000-0000-0000FC220000}"/>
    <cellStyle name="dd 13" xfId="9030" xr:uid="{00000000-0005-0000-0000-0000FD220000}"/>
    <cellStyle name="dd 2" xfId="9031" xr:uid="{00000000-0005-0000-0000-0000FE220000}"/>
    <cellStyle name="dd 3" xfId="9032" xr:uid="{00000000-0005-0000-0000-0000FF220000}"/>
    <cellStyle name="dd 4" xfId="9033" xr:uid="{00000000-0005-0000-0000-000000230000}"/>
    <cellStyle name="dd 5" xfId="9034" xr:uid="{00000000-0005-0000-0000-000001230000}"/>
    <cellStyle name="dd 6" xfId="9035" xr:uid="{00000000-0005-0000-0000-000002230000}"/>
    <cellStyle name="dd 7" xfId="9036" xr:uid="{00000000-0005-0000-0000-000003230000}"/>
    <cellStyle name="dd 8" xfId="9037" xr:uid="{00000000-0005-0000-0000-000004230000}"/>
    <cellStyle name="dd 9" xfId="9038" xr:uid="{00000000-0005-0000-0000-000005230000}"/>
    <cellStyle name="Debit" xfId="9039" xr:uid="{00000000-0005-0000-0000-000006230000}"/>
    <cellStyle name="Debit subtotal" xfId="9040" xr:uid="{00000000-0005-0000-0000-000007230000}"/>
    <cellStyle name="Debit Total" xfId="9041" xr:uid="{00000000-0005-0000-0000-000008230000}"/>
    <cellStyle name="Debit_tagihan bruto" xfId="9042" xr:uid="{00000000-0005-0000-0000-000009230000}"/>
    <cellStyle name="Default" xfId="9043" xr:uid="{00000000-0005-0000-0000-00000A230000}"/>
    <cellStyle name="Default 2" xfId="9044" xr:uid="{00000000-0005-0000-0000-00000B230000}"/>
    <cellStyle name="Define your own named style" xfId="9045" xr:uid="{00000000-0005-0000-0000-00000C230000}"/>
    <cellStyle name="Define your own named style 2" xfId="9046" xr:uid="{00000000-0005-0000-0000-00000D230000}"/>
    <cellStyle name="DELTA" xfId="9047" xr:uid="{00000000-0005-0000-0000-00000E230000}"/>
    <cellStyle name="Dezimal [0]_35ERI8T2gbIEMixb4v26icuOo" xfId="559" xr:uid="{00000000-0005-0000-0000-00000F230000}"/>
    <cellStyle name="Dezimal_35ERI8T2gbIEMixb4v26icuOo" xfId="560" xr:uid="{00000000-0005-0000-0000-000010230000}"/>
    <cellStyle name="Discount" xfId="9048" xr:uid="{00000000-0005-0000-0000-000011230000}"/>
    <cellStyle name="Dollar (zero dec)" xfId="9049" xr:uid="{00000000-0005-0000-0000-000012230000}"/>
    <cellStyle name="Dollars" xfId="9050" xr:uid="{00000000-0005-0000-0000-000013230000}"/>
    <cellStyle name="Dotted Line" xfId="9051" xr:uid="{00000000-0005-0000-0000-000014230000}"/>
    <cellStyle name="dp*Accent" xfId="9052" xr:uid="{00000000-0005-0000-0000-000015230000}"/>
    <cellStyle name="dp*ChartSubTitle" xfId="9053" xr:uid="{00000000-0005-0000-0000-000016230000}"/>
    <cellStyle name="dp*ChartTitle" xfId="9054" xr:uid="{00000000-0005-0000-0000-000017230000}"/>
    <cellStyle name="dp*ColumnHeading1" xfId="9055" xr:uid="{00000000-0005-0000-0000-000018230000}"/>
    <cellStyle name="dp*ColumnHeading2" xfId="9056" xr:uid="{00000000-0005-0000-0000-000019230000}"/>
    <cellStyle name="dp*ColumnHeadingDate" xfId="9057" xr:uid="{00000000-0005-0000-0000-00001A230000}"/>
    <cellStyle name="dp*FiscalDate" xfId="9058" xr:uid="{00000000-0005-0000-0000-00001B230000}"/>
    <cellStyle name="dp*Footnote" xfId="9059" xr:uid="{00000000-0005-0000-0000-00001C230000}"/>
    <cellStyle name="dp*Information" xfId="9060" xr:uid="{00000000-0005-0000-0000-00001D230000}"/>
    <cellStyle name="dp*LabelItalics" xfId="9061" xr:uid="{00000000-0005-0000-0000-00001E230000}"/>
    <cellStyle name="dp*LabelItalicsLineAbove" xfId="9062" xr:uid="{00000000-0005-0000-0000-00001F230000}"/>
    <cellStyle name="dp*LabelLine" xfId="9063" xr:uid="{00000000-0005-0000-0000-000020230000}"/>
    <cellStyle name="dp*Labels" xfId="9064" xr:uid="{00000000-0005-0000-0000-000021230000}"/>
    <cellStyle name="dp*Normal" xfId="9065" xr:uid="{00000000-0005-0000-0000-000022230000}"/>
    <cellStyle name="dp*NormalCurrency1Dec." xfId="9066" xr:uid="{00000000-0005-0000-0000-000023230000}"/>
    <cellStyle name="dp*NormalCurrency2Dec." xfId="9067" xr:uid="{00000000-0005-0000-0000-000024230000}"/>
    <cellStyle name="dp*Number%Italics" xfId="9068" xr:uid="{00000000-0005-0000-0000-000025230000}"/>
    <cellStyle name="dp*Number%ItalicsLineAbove" xfId="9069" xr:uid="{00000000-0005-0000-0000-000026230000}"/>
    <cellStyle name="dp*NumberCurrencyLine" xfId="9070" xr:uid="{00000000-0005-0000-0000-000027230000}"/>
    <cellStyle name="dp*NumberGeneral" xfId="9071" xr:uid="{00000000-0005-0000-0000-000028230000}"/>
    <cellStyle name="dp*NumberGeneral2Dec." xfId="9072" xr:uid="{00000000-0005-0000-0000-000029230000}"/>
    <cellStyle name="dp*NumberLine" xfId="9073" xr:uid="{00000000-0005-0000-0000-00002A230000}"/>
    <cellStyle name="dp*NumberLineEPS" xfId="9074" xr:uid="{00000000-0005-0000-0000-00002B230000}"/>
    <cellStyle name="dp*NumberSpecial" xfId="9075" xr:uid="{00000000-0005-0000-0000-00002C230000}"/>
    <cellStyle name="dp*RatioX" xfId="9076" xr:uid="{00000000-0005-0000-0000-00002D230000}"/>
    <cellStyle name="dp*SeriesName" xfId="9077" xr:uid="{00000000-0005-0000-0000-00002E230000}"/>
    <cellStyle name="dp*SheetSubTitle" xfId="9078" xr:uid="{00000000-0005-0000-0000-00002F230000}"/>
    <cellStyle name="dp*SheetTitle" xfId="9079" xr:uid="{00000000-0005-0000-0000-000030230000}"/>
    <cellStyle name="dp*SubTitle" xfId="9080" xr:uid="{00000000-0005-0000-0000-000031230000}"/>
    <cellStyle name="dp*ThickLineAbove" xfId="9081" xr:uid="{00000000-0005-0000-0000-000032230000}"/>
    <cellStyle name="dp*ThickLineBelow" xfId="9082" xr:uid="{00000000-0005-0000-0000-000033230000}"/>
    <cellStyle name="dp*ThinLineAbove" xfId="9083" xr:uid="{00000000-0005-0000-0000-000034230000}"/>
    <cellStyle name="dp*ThinLineBelow" xfId="9084" xr:uid="{00000000-0005-0000-0000-000035230000}"/>
    <cellStyle name="dp*XAxisTitle" xfId="9085" xr:uid="{00000000-0005-0000-0000-000036230000}"/>
    <cellStyle name="dp*Y2AxisTitle" xfId="9086" xr:uid="{00000000-0005-0000-0000-000037230000}"/>
    <cellStyle name="dp*YAxisTitle" xfId="9087" xr:uid="{00000000-0005-0000-0000-000038230000}"/>
    <cellStyle name="Draw lines around data in range" xfId="9088" xr:uid="{00000000-0005-0000-0000-000039230000}"/>
    <cellStyle name="Draw lines around data in range 2" xfId="9089" xr:uid="{00000000-0005-0000-0000-00003A230000}"/>
    <cellStyle name="Draw shadow and lines within range" xfId="9090" xr:uid="{00000000-0005-0000-0000-00003B230000}"/>
    <cellStyle name="Draw shadow and lines within range 2" xfId="9091" xr:uid="{00000000-0005-0000-0000-00003C230000}"/>
    <cellStyle name="Dziesietny [0]_12" xfId="9092" xr:uid="{00000000-0005-0000-0000-00003D230000}"/>
    <cellStyle name="Dziesiêtny [0]_MSC &amp; VLR Description" xfId="9093" xr:uid="{00000000-0005-0000-0000-00003E230000}"/>
    <cellStyle name="Dziesietny_12" xfId="9094" xr:uid="{00000000-0005-0000-0000-00003F230000}"/>
    <cellStyle name="Dziesiêtny_MSC &amp; VLR Description" xfId="9095" xr:uid="{00000000-0005-0000-0000-000040230000}"/>
    <cellStyle name="E&amp;Y House" xfId="9096" xr:uid="{00000000-0005-0000-0000-000041230000}"/>
    <cellStyle name="eárky [0]_laroux" xfId="9097" xr:uid="{00000000-0005-0000-0000-000042230000}"/>
    <cellStyle name="eárky_laroux" xfId="9098" xr:uid="{00000000-0005-0000-0000-000043230000}"/>
    <cellStyle name="Edited_Data" xfId="9099" xr:uid="{00000000-0005-0000-0000-000044230000}"/>
    <cellStyle name="Emphasis 1" xfId="1390" xr:uid="{00000000-0005-0000-0000-000045230000}"/>
    <cellStyle name="Emphasis 2" xfId="1391" xr:uid="{00000000-0005-0000-0000-000046230000}"/>
    <cellStyle name="Emphasis 3" xfId="1392" xr:uid="{00000000-0005-0000-0000-000047230000}"/>
    <cellStyle name="Empty" xfId="9100" xr:uid="{00000000-0005-0000-0000-000048230000}"/>
    <cellStyle name="Enlarge title text, yellow on blue" xfId="9101" xr:uid="{00000000-0005-0000-0000-000049230000}"/>
    <cellStyle name="Enlarge title text, yellow on blue 2" xfId="9102" xr:uid="{00000000-0005-0000-0000-00004A230000}"/>
    <cellStyle name="Enter Currency (0)" xfId="1393" xr:uid="{00000000-0005-0000-0000-00004B230000}"/>
    <cellStyle name="Enter Currency (0) 10" xfId="9103" xr:uid="{00000000-0005-0000-0000-00004C230000}"/>
    <cellStyle name="Enter Currency (0) 11" xfId="9104" xr:uid="{00000000-0005-0000-0000-00004D230000}"/>
    <cellStyle name="Enter Currency (0) 12" xfId="9105" xr:uid="{00000000-0005-0000-0000-00004E230000}"/>
    <cellStyle name="Enter Currency (0) 13" xfId="9106" xr:uid="{00000000-0005-0000-0000-00004F230000}"/>
    <cellStyle name="Enter Currency (0) 14" xfId="20481" xr:uid="{00000000-0005-0000-0000-000050230000}"/>
    <cellStyle name="Enter Currency (0) 2" xfId="1394" xr:uid="{00000000-0005-0000-0000-000051230000}"/>
    <cellStyle name="Enter Currency (0) 2 2" xfId="20482" xr:uid="{00000000-0005-0000-0000-000052230000}"/>
    <cellStyle name="Enter Currency (0) 3" xfId="9107" xr:uid="{00000000-0005-0000-0000-000053230000}"/>
    <cellStyle name="Enter Currency (0) 3 2" xfId="21064" xr:uid="{00000000-0005-0000-0000-000054230000}"/>
    <cellStyle name="Enter Currency (0) 4" xfId="9108" xr:uid="{00000000-0005-0000-0000-000055230000}"/>
    <cellStyle name="Enter Currency (0) 5" xfId="9109" xr:uid="{00000000-0005-0000-0000-000056230000}"/>
    <cellStyle name="Enter Currency (0) 6" xfId="9110" xr:uid="{00000000-0005-0000-0000-000057230000}"/>
    <cellStyle name="Enter Currency (0) 7" xfId="9111" xr:uid="{00000000-0005-0000-0000-000058230000}"/>
    <cellStyle name="Enter Currency (0) 8" xfId="9112" xr:uid="{00000000-0005-0000-0000-000059230000}"/>
    <cellStyle name="Enter Currency (0) 9" xfId="9113" xr:uid="{00000000-0005-0000-0000-00005A230000}"/>
    <cellStyle name="Enter Currency (0)_tagihan bruto" xfId="9114" xr:uid="{00000000-0005-0000-0000-00005B230000}"/>
    <cellStyle name="Enter Currency (2)" xfId="1395" xr:uid="{00000000-0005-0000-0000-00005C230000}"/>
    <cellStyle name="Enter Currency (2) 10" xfId="9115" xr:uid="{00000000-0005-0000-0000-00005D230000}"/>
    <cellStyle name="Enter Currency (2) 11" xfId="9116" xr:uid="{00000000-0005-0000-0000-00005E230000}"/>
    <cellStyle name="Enter Currency (2) 12" xfId="9117" xr:uid="{00000000-0005-0000-0000-00005F230000}"/>
    <cellStyle name="Enter Currency (2) 13" xfId="9118" xr:uid="{00000000-0005-0000-0000-000060230000}"/>
    <cellStyle name="Enter Currency (2) 2" xfId="1396" xr:uid="{00000000-0005-0000-0000-000061230000}"/>
    <cellStyle name="Enter Currency (2) 3" xfId="9119" xr:uid="{00000000-0005-0000-0000-000062230000}"/>
    <cellStyle name="Enter Currency (2) 4" xfId="9120" xr:uid="{00000000-0005-0000-0000-000063230000}"/>
    <cellStyle name="Enter Currency (2) 5" xfId="9121" xr:uid="{00000000-0005-0000-0000-000064230000}"/>
    <cellStyle name="Enter Currency (2) 6" xfId="9122" xr:uid="{00000000-0005-0000-0000-000065230000}"/>
    <cellStyle name="Enter Currency (2) 7" xfId="9123" xr:uid="{00000000-0005-0000-0000-000066230000}"/>
    <cellStyle name="Enter Currency (2) 8" xfId="9124" xr:uid="{00000000-0005-0000-0000-000067230000}"/>
    <cellStyle name="Enter Currency (2) 9" xfId="9125" xr:uid="{00000000-0005-0000-0000-000068230000}"/>
    <cellStyle name="Enter Currency (2)_tagihan bruto" xfId="9126" xr:uid="{00000000-0005-0000-0000-000069230000}"/>
    <cellStyle name="Enter Units (0)" xfId="1397" xr:uid="{00000000-0005-0000-0000-00006A230000}"/>
    <cellStyle name="Enter Units (0) 10" xfId="9127" xr:uid="{00000000-0005-0000-0000-00006B230000}"/>
    <cellStyle name="Enter Units (0) 11" xfId="9128" xr:uid="{00000000-0005-0000-0000-00006C230000}"/>
    <cellStyle name="Enter Units (0) 12" xfId="9129" xr:uid="{00000000-0005-0000-0000-00006D230000}"/>
    <cellStyle name="Enter Units (0) 13" xfId="9130" xr:uid="{00000000-0005-0000-0000-00006E230000}"/>
    <cellStyle name="Enter Units (0) 14" xfId="20485" xr:uid="{00000000-0005-0000-0000-00006F230000}"/>
    <cellStyle name="Enter Units (0) 2" xfId="1398" xr:uid="{00000000-0005-0000-0000-000070230000}"/>
    <cellStyle name="Enter Units (0) 2 2" xfId="20486" xr:uid="{00000000-0005-0000-0000-000071230000}"/>
    <cellStyle name="Enter Units (0) 3" xfId="9131" xr:uid="{00000000-0005-0000-0000-000072230000}"/>
    <cellStyle name="Enter Units (0) 3 2" xfId="21065" xr:uid="{00000000-0005-0000-0000-000073230000}"/>
    <cellStyle name="Enter Units (0) 4" xfId="9132" xr:uid="{00000000-0005-0000-0000-000074230000}"/>
    <cellStyle name="Enter Units (0) 5" xfId="9133" xr:uid="{00000000-0005-0000-0000-000075230000}"/>
    <cellStyle name="Enter Units (0) 6" xfId="9134" xr:uid="{00000000-0005-0000-0000-000076230000}"/>
    <cellStyle name="Enter Units (0) 7" xfId="9135" xr:uid="{00000000-0005-0000-0000-000077230000}"/>
    <cellStyle name="Enter Units (0) 8" xfId="9136" xr:uid="{00000000-0005-0000-0000-000078230000}"/>
    <cellStyle name="Enter Units (0) 9" xfId="9137" xr:uid="{00000000-0005-0000-0000-000079230000}"/>
    <cellStyle name="Enter Units (0)_tagihan bruto" xfId="9138" xr:uid="{00000000-0005-0000-0000-00007A230000}"/>
    <cellStyle name="Enter Units (1)" xfId="1399" xr:uid="{00000000-0005-0000-0000-00007B230000}"/>
    <cellStyle name="Enter Units (1) 10" xfId="9139" xr:uid="{00000000-0005-0000-0000-00007C230000}"/>
    <cellStyle name="Enter Units (1) 11" xfId="9140" xr:uid="{00000000-0005-0000-0000-00007D230000}"/>
    <cellStyle name="Enter Units (1) 12" xfId="9141" xr:uid="{00000000-0005-0000-0000-00007E230000}"/>
    <cellStyle name="Enter Units (1) 13" xfId="9142" xr:uid="{00000000-0005-0000-0000-00007F230000}"/>
    <cellStyle name="Enter Units (1) 14" xfId="20487" xr:uid="{00000000-0005-0000-0000-000080230000}"/>
    <cellStyle name="Enter Units (1) 2" xfId="1400" xr:uid="{00000000-0005-0000-0000-000081230000}"/>
    <cellStyle name="Enter Units (1) 2 2" xfId="20488" xr:uid="{00000000-0005-0000-0000-000082230000}"/>
    <cellStyle name="Enter Units (1) 3" xfId="9143" xr:uid="{00000000-0005-0000-0000-000083230000}"/>
    <cellStyle name="Enter Units (1) 3 2" xfId="21066" xr:uid="{00000000-0005-0000-0000-000084230000}"/>
    <cellStyle name="Enter Units (1) 4" xfId="9144" xr:uid="{00000000-0005-0000-0000-000085230000}"/>
    <cellStyle name="Enter Units (1) 5" xfId="9145" xr:uid="{00000000-0005-0000-0000-000086230000}"/>
    <cellStyle name="Enter Units (1) 6" xfId="9146" xr:uid="{00000000-0005-0000-0000-000087230000}"/>
    <cellStyle name="Enter Units (1) 7" xfId="9147" xr:uid="{00000000-0005-0000-0000-000088230000}"/>
    <cellStyle name="Enter Units (1) 8" xfId="9148" xr:uid="{00000000-0005-0000-0000-000089230000}"/>
    <cellStyle name="Enter Units (1) 9" xfId="9149" xr:uid="{00000000-0005-0000-0000-00008A230000}"/>
    <cellStyle name="Enter Units (1)_tagihan bruto" xfId="9150" xr:uid="{00000000-0005-0000-0000-00008B230000}"/>
    <cellStyle name="Enter Units (2)" xfId="1401" xr:uid="{00000000-0005-0000-0000-00008C230000}"/>
    <cellStyle name="Enter Units (2) 10" xfId="9151" xr:uid="{00000000-0005-0000-0000-00008D230000}"/>
    <cellStyle name="Enter Units (2) 11" xfId="9152" xr:uid="{00000000-0005-0000-0000-00008E230000}"/>
    <cellStyle name="Enter Units (2) 12" xfId="9153" xr:uid="{00000000-0005-0000-0000-00008F230000}"/>
    <cellStyle name="Enter Units (2) 13" xfId="9154" xr:uid="{00000000-0005-0000-0000-000090230000}"/>
    <cellStyle name="Enter Units (2) 2" xfId="1402" xr:uid="{00000000-0005-0000-0000-000091230000}"/>
    <cellStyle name="Enter Units (2) 3" xfId="9155" xr:uid="{00000000-0005-0000-0000-000092230000}"/>
    <cellStyle name="Enter Units (2) 4" xfId="9156" xr:uid="{00000000-0005-0000-0000-000093230000}"/>
    <cellStyle name="Enter Units (2) 5" xfId="9157" xr:uid="{00000000-0005-0000-0000-000094230000}"/>
    <cellStyle name="Enter Units (2) 6" xfId="9158" xr:uid="{00000000-0005-0000-0000-000095230000}"/>
    <cellStyle name="Enter Units (2) 7" xfId="9159" xr:uid="{00000000-0005-0000-0000-000096230000}"/>
    <cellStyle name="Enter Units (2) 8" xfId="9160" xr:uid="{00000000-0005-0000-0000-000097230000}"/>
    <cellStyle name="Enter Units (2) 9" xfId="9161" xr:uid="{00000000-0005-0000-0000-000098230000}"/>
    <cellStyle name="Enter Units (2)_tagihan bruto" xfId="9162" xr:uid="{00000000-0005-0000-0000-000099230000}"/>
    <cellStyle name="Entered" xfId="1403" xr:uid="{00000000-0005-0000-0000-00009A230000}"/>
    <cellStyle name="Entered 10" xfId="9163" xr:uid="{00000000-0005-0000-0000-00009B230000}"/>
    <cellStyle name="Entered 11" xfId="9164" xr:uid="{00000000-0005-0000-0000-00009C230000}"/>
    <cellStyle name="Entered 12" xfId="9165" xr:uid="{00000000-0005-0000-0000-00009D230000}"/>
    <cellStyle name="Entered 13" xfId="9166" xr:uid="{00000000-0005-0000-0000-00009E230000}"/>
    <cellStyle name="Entered 2" xfId="9167" xr:uid="{00000000-0005-0000-0000-00009F230000}"/>
    <cellStyle name="Entered 3" xfId="9168" xr:uid="{00000000-0005-0000-0000-0000A0230000}"/>
    <cellStyle name="Entered 4" xfId="9169" xr:uid="{00000000-0005-0000-0000-0000A1230000}"/>
    <cellStyle name="Entered 5" xfId="9170" xr:uid="{00000000-0005-0000-0000-0000A2230000}"/>
    <cellStyle name="Entered 6" xfId="9171" xr:uid="{00000000-0005-0000-0000-0000A3230000}"/>
    <cellStyle name="Entered 7" xfId="9172" xr:uid="{00000000-0005-0000-0000-0000A4230000}"/>
    <cellStyle name="Entered 8" xfId="9173" xr:uid="{00000000-0005-0000-0000-0000A5230000}"/>
    <cellStyle name="Entered 9" xfId="9174" xr:uid="{00000000-0005-0000-0000-0000A6230000}"/>
    <cellStyle name="En-tête 1" xfId="9175" xr:uid="{00000000-0005-0000-0000-0000A7230000}"/>
    <cellStyle name="En-tête 2" xfId="9176" xr:uid="{00000000-0005-0000-0000-0000A8230000}"/>
    <cellStyle name="eps" xfId="9177" xr:uid="{00000000-0005-0000-0000-0000A9230000}"/>
    <cellStyle name="eps$" xfId="9178" xr:uid="{00000000-0005-0000-0000-0000AA230000}"/>
    <cellStyle name="eps$A" xfId="9179" xr:uid="{00000000-0005-0000-0000-0000AB230000}"/>
    <cellStyle name="eps$E" xfId="9180" xr:uid="{00000000-0005-0000-0000-0000AC230000}"/>
    <cellStyle name="eps_DCF-Valuation Support" xfId="9181" xr:uid="{00000000-0005-0000-0000-0000AD230000}"/>
    <cellStyle name="epsA" xfId="9182" xr:uid="{00000000-0005-0000-0000-0000AE230000}"/>
    <cellStyle name="epsE" xfId="9183" xr:uid="{00000000-0005-0000-0000-0000AF230000}"/>
    <cellStyle name="Estimated_Data" xfId="9184" xr:uid="{00000000-0005-0000-0000-0000B0230000}"/>
    <cellStyle name="Euro" xfId="561" xr:uid="{00000000-0005-0000-0000-0000B1230000}"/>
    <cellStyle name="Euro 10" xfId="9186" xr:uid="{00000000-0005-0000-0000-0000B2230000}"/>
    <cellStyle name="Euro 11" xfId="9187" xr:uid="{00000000-0005-0000-0000-0000B3230000}"/>
    <cellStyle name="Euro 12" xfId="9188" xr:uid="{00000000-0005-0000-0000-0000B4230000}"/>
    <cellStyle name="Euro 13" xfId="9189" xr:uid="{00000000-0005-0000-0000-0000B5230000}"/>
    <cellStyle name="Euro 14" xfId="9185" xr:uid="{00000000-0005-0000-0000-0000B6230000}"/>
    <cellStyle name="Euro 15" xfId="867" xr:uid="{00000000-0005-0000-0000-0000B7230000}"/>
    <cellStyle name="Euro 2" xfId="9190" xr:uid="{00000000-0005-0000-0000-0000B8230000}"/>
    <cellStyle name="Euro 3" xfId="9191" xr:uid="{00000000-0005-0000-0000-0000B9230000}"/>
    <cellStyle name="Euro 4" xfId="9192" xr:uid="{00000000-0005-0000-0000-0000BA230000}"/>
    <cellStyle name="Euro 5" xfId="9193" xr:uid="{00000000-0005-0000-0000-0000BB230000}"/>
    <cellStyle name="Euro 6" xfId="9194" xr:uid="{00000000-0005-0000-0000-0000BC230000}"/>
    <cellStyle name="Euro 7" xfId="9195" xr:uid="{00000000-0005-0000-0000-0000BD230000}"/>
    <cellStyle name="Euro 8" xfId="9196" xr:uid="{00000000-0005-0000-0000-0000BE230000}"/>
    <cellStyle name="Euro 9" xfId="9197" xr:uid="{00000000-0005-0000-0000-0000BF230000}"/>
    <cellStyle name="Euro_tagihan bruto" xfId="9198" xr:uid="{00000000-0005-0000-0000-0000C0230000}"/>
    <cellStyle name="Excel Built-in Normal" xfId="708" xr:uid="{00000000-0005-0000-0000-0000C1230000}"/>
    <cellStyle name="Excel Built-in Normal 2" xfId="9199" xr:uid="{00000000-0005-0000-0000-0000C2230000}"/>
    <cellStyle name="Excel_BuiltIn_Comma_0 1" xfId="9200" xr:uid="{00000000-0005-0000-0000-0000C3230000}"/>
    <cellStyle name="ExchangeRatio" xfId="9201" xr:uid="{00000000-0005-0000-0000-0000C4230000}"/>
    <cellStyle name="Explanatory Text 10" xfId="9202" xr:uid="{00000000-0005-0000-0000-0000C5230000}"/>
    <cellStyle name="Explanatory Text 100" xfId="9203" xr:uid="{00000000-0005-0000-0000-0000C6230000}"/>
    <cellStyle name="Explanatory Text 101" xfId="9204" xr:uid="{00000000-0005-0000-0000-0000C7230000}"/>
    <cellStyle name="Explanatory Text 102" xfId="9205" xr:uid="{00000000-0005-0000-0000-0000C8230000}"/>
    <cellStyle name="Explanatory Text 103" xfId="9206" xr:uid="{00000000-0005-0000-0000-0000C9230000}"/>
    <cellStyle name="Explanatory Text 104" xfId="9207" xr:uid="{00000000-0005-0000-0000-0000CA230000}"/>
    <cellStyle name="Explanatory Text 105" xfId="9208" xr:uid="{00000000-0005-0000-0000-0000CB230000}"/>
    <cellStyle name="Explanatory Text 106" xfId="9209" xr:uid="{00000000-0005-0000-0000-0000CC230000}"/>
    <cellStyle name="Explanatory Text 107" xfId="9210" xr:uid="{00000000-0005-0000-0000-0000CD230000}"/>
    <cellStyle name="Explanatory Text 108" xfId="9211" xr:uid="{00000000-0005-0000-0000-0000CE230000}"/>
    <cellStyle name="Explanatory Text 109" xfId="9212" xr:uid="{00000000-0005-0000-0000-0000CF230000}"/>
    <cellStyle name="Explanatory Text 11" xfId="9213" xr:uid="{00000000-0005-0000-0000-0000D0230000}"/>
    <cellStyle name="Explanatory Text 110" xfId="9214" xr:uid="{00000000-0005-0000-0000-0000D1230000}"/>
    <cellStyle name="Explanatory Text 111" xfId="9215" xr:uid="{00000000-0005-0000-0000-0000D2230000}"/>
    <cellStyle name="Explanatory Text 112" xfId="9216" xr:uid="{00000000-0005-0000-0000-0000D3230000}"/>
    <cellStyle name="Explanatory Text 113" xfId="9217" xr:uid="{00000000-0005-0000-0000-0000D4230000}"/>
    <cellStyle name="Explanatory Text 114" xfId="9218" xr:uid="{00000000-0005-0000-0000-0000D5230000}"/>
    <cellStyle name="Explanatory Text 115" xfId="9219" xr:uid="{00000000-0005-0000-0000-0000D6230000}"/>
    <cellStyle name="Explanatory Text 116" xfId="9220" xr:uid="{00000000-0005-0000-0000-0000D7230000}"/>
    <cellStyle name="Explanatory Text 117" xfId="9221" xr:uid="{00000000-0005-0000-0000-0000D8230000}"/>
    <cellStyle name="Explanatory Text 118" xfId="9222" xr:uid="{00000000-0005-0000-0000-0000D9230000}"/>
    <cellStyle name="Explanatory Text 119" xfId="9223" xr:uid="{00000000-0005-0000-0000-0000DA230000}"/>
    <cellStyle name="Explanatory Text 12" xfId="9224" xr:uid="{00000000-0005-0000-0000-0000DB230000}"/>
    <cellStyle name="Explanatory Text 120" xfId="9225" xr:uid="{00000000-0005-0000-0000-0000DC230000}"/>
    <cellStyle name="Explanatory Text 121" xfId="9226" xr:uid="{00000000-0005-0000-0000-0000DD230000}"/>
    <cellStyle name="Explanatory Text 122" xfId="9227" xr:uid="{00000000-0005-0000-0000-0000DE230000}"/>
    <cellStyle name="Explanatory Text 123" xfId="9228" xr:uid="{00000000-0005-0000-0000-0000DF230000}"/>
    <cellStyle name="Explanatory Text 124" xfId="9229" xr:uid="{00000000-0005-0000-0000-0000E0230000}"/>
    <cellStyle name="Explanatory Text 125" xfId="9230" xr:uid="{00000000-0005-0000-0000-0000E1230000}"/>
    <cellStyle name="Explanatory Text 126" xfId="9231" xr:uid="{00000000-0005-0000-0000-0000E2230000}"/>
    <cellStyle name="Explanatory Text 127" xfId="9232" xr:uid="{00000000-0005-0000-0000-0000E3230000}"/>
    <cellStyle name="Explanatory Text 128" xfId="9233" xr:uid="{00000000-0005-0000-0000-0000E4230000}"/>
    <cellStyle name="Explanatory Text 129" xfId="9234" xr:uid="{00000000-0005-0000-0000-0000E5230000}"/>
    <cellStyle name="Explanatory Text 13" xfId="9235" xr:uid="{00000000-0005-0000-0000-0000E6230000}"/>
    <cellStyle name="Explanatory Text 130" xfId="9236" xr:uid="{00000000-0005-0000-0000-0000E7230000}"/>
    <cellStyle name="Explanatory Text 131" xfId="9237" xr:uid="{00000000-0005-0000-0000-0000E8230000}"/>
    <cellStyle name="Explanatory Text 132" xfId="9238" xr:uid="{00000000-0005-0000-0000-0000E9230000}"/>
    <cellStyle name="Explanatory Text 133" xfId="9239" xr:uid="{00000000-0005-0000-0000-0000EA230000}"/>
    <cellStyle name="Explanatory Text 134" xfId="9240" xr:uid="{00000000-0005-0000-0000-0000EB230000}"/>
    <cellStyle name="Explanatory Text 135" xfId="9241" xr:uid="{00000000-0005-0000-0000-0000EC230000}"/>
    <cellStyle name="Explanatory Text 136" xfId="9242" xr:uid="{00000000-0005-0000-0000-0000ED230000}"/>
    <cellStyle name="Explanatory Text 137" xfId="9243" xr:uid="{00000000-0005-0000-0000-0000EE230000}"/>
    <cellStyle name="Explanatory Text 138" xfId="9244" xr:uid="{00000000-0005-0000-0000-0000EF230000}"/>
    <cellStyle name="Explanatory Text 139" xfId="9245" xr:uid="{00000000-0005-0000-0000-0000F0230000}"/>
    <cellStyle name="Explanatory Text 14" xfId="9246" xr:uid="{00000000-0005-0000-0000-0000F1230000}"/>
    <cellStyle name="Explanatory Text 140" xfId="9247" xr:uid="{00000000-0005-0000-0000-0000F2230000}"/>
    <cellStyle name="Explanatory Text 141" xfId="9248" xr:uid="{00000000-0005-0000-0000-0000F3230000}"/>
    <cellStyle name="Explanatory Text 142" xfId="9249" xr:uid="{00000000-0005-0000-0000-0000F4230000}"/>
    <cellStyle name="Explanatory Text 143" xfId="9250" xr:uid="{00000000-0005-0000-0000-0000F5230000}"/>
    <cellStyle name="Explanatory Text 144" xfId="9251" xr:uid="{00000000-0005-0000-0000-0000F6230000}"/>
    <cellStyle name="Explanatory Text 145" xfId="9252" xr:uid="{00000000-0005-0000-0000-0000F7230000}"/>
    <cellStyle name="Explanatory Text 146" xfId="9253" xr:uid="{00000000-0005-0000-0000-0000F8230000}"/>
    <cellStyle name="Explanatory Text 15" xfId="9254" xr:uid="{00000000-0005-0000-0000-0000F9230000}"/>
    <cellStyle name="Explanatory Text 16" xfId="9255" xr:uid="{00000000-0005-0000-0000-0000FA230000}"/>
    <cellStyle name="Explanatory Text 17" xfId="9256" xr:uid="{00000000-0005-0000-0000-0000FB230000}"/>
    <cellStyle name="Explanatory Text 18" xfId="9257" xr:uid="{00000000-0005-0000-0000-0000FC230000}"/>
    <cellStyle name="Explanatory Text 19" xfId="9258" xr:uid="{00000000-0005-0000-0000-0000FD230000}"/>
    <cellStyle name="Explanatory Text 2" xfId="1729" xr:uid="{00000000-0005-0000-0000-0000FE230000}"/>
    <cellStyle name="Explanatory Text 2 2" xfId="9260" xr:uid="{00000000-0005-0000-0000-0000FF230000}"/>
    <cellStyle name="Explanatory Text 2 3" xfId="9261" xr:uid="{00000000-0005-0000-0000-000000240000}"/>
    <cellStyle name="Explanatory Text 2 4" xfId="9262" xr:uid="{00000000-0005-0000-0000-000001240000}"/>
    <cellStyle name="Explanatory Text 2 5" xfId="9263" xr:uid="{00000000-0005-0000-0000-000002240000}"/>
    <cellStyle name="Explanatory Text 2 6" xfId="9259" xr:uid="{00000000-0005-0000-0000-000003240000}"/>
    <cellStyle name="Explanatory Text 2_tagihan bruto" xfId="9264" xr:uid="{00000000-0005-0000-0000-000004240000}"/>
    <cellStyle name="Explanatory Text 20" xfId="9265" xr:uid="{00000000-0005-0000-0000-000005240000}"/>
    <cellStyle name="Explanatory Text 21" xfId="9266" xr:uid="{00000000-0005-0000-0000-000006240000}"/>
    <cellStyle name="Explanatory Text 22" xfId="9267" xr:uid="{00000000-0005-0000-0000-000007240000}"/>
    <cellStyle name="Explanatory Text 23" xfId="9268" xr:uid="{00000000-0005-0000-0000-000008240000}"/>
    <cellStyle name="Explanatory Text 24" xfId="9269" xr:uid="{00000000-0005-0000-0000-000009240000}"/>
    <cellStyle name="Explanatory Text 25" xfId="9270" xr:uid="{00000000-0005-0000-0000-00000A240000}"/>
    <cellStyle name="Explanatory Text 26" xfId="9271" xr:uid="{00000000-0005-0000-0000-00000B240000}"/>
    <cellStyle name="Explanatory Text 27" xfId="9272" xr:uid="{00000000-0005-0000-0000-00000C240000}"/>
    <cellStyle name="Explanatory Text 28" xfId="9273" xr:uid="{00000000-0005-0000-0000-00000D240000}"/>
    <cellStyle name="Explanatory Text 29" xfId="9274" xr:uid="{00000000-0005-0000-0000-00000E240000}"/>
    <cellStyle name="Explanatory Text 3" xfId="1730" xr:uid="{00000000-0005-0000-0000-00000F240000}"/>
    <cellStyle name="Explanatory Text 3 2" xfId="20489" xr:uid="{00000000-0005-0000-0000-000010240000}"/>
    <cellStyle name="Explanatory Text 3 3" xfId="9275" xr:uid="{00000000-0005-0000-0000-000011240000}"/>
    <cellStyle name="Explanatory Text 30" xfId="9276" xr:uid="{00000000-0005-0000-0000-000012240000}"/>
    <cellStyle name="Explanatory Text 31" xfId="9277" xr:uid="{00000000-0005-0000-0000-000013240000}"/>
    <cellStyle name="Explanatory Text 32" xfId="9278" xr:uid="{00000000-0005-0000-0000-000014240000}"/>
    <cellStyle name="Explanatory Text 33" xfId="9279" xr:uid="{00000000-0005-0000-0000-000015240000}"/>
    <cellStyle name="Explanatory Text 34" xfId="9280" xr:uid="{00000000-0005-0000-0000-000016240000}"/>
    <cellStyle name="Explanatory Text 35" xfId="9281" xr:uid="{00000000-0005-0000-0000-000017240000}"/>
    <cellStyle name="Explanatory Text 36" xfId="9282" xr:uid="{00000000-0005-0000-0000-000018240000}"/>
    <cellStyle name="Explanatory Text 37" xfId="9283" xr:uid="{00000000-0005-0000-0000-000019240000}"/>
    <cellStyle name="Explanatory Text 38" xfId="9284" xr:uid="{00000000-0005-0000-0000-00001A240000}"/>
    <cellStyle name="Explanatory Text 39" xfId="9285" xr:uid="{00000000-0005-0000-0000-00001B240000}"/>
    <cellStyle name="Explanatory Text 4" xfId="1731" xr:uid="{00000000-0005-0000-0000-00001C240000}"/>
    <cellStyle name="Explanatory Text 4 2" xfId="20490" xr:uid="{00000000-0005-0000-0000-00001D240000}"/>
    <cellStyle name="Explanatory Text 4 3" xfId="9286" xr:uid="{00000000-0005-0000-0000-00001E240000}"/>
    <cellStyle name="Explanatory Text 40" xfId="9287" xr:uid="{00000000-0005-0000-0000-00001F240000}"/>
    <cellStyle name="Explanatory Text 41" xfId="9288" xr:uid="{00000000-0005-0000-0000-000020240000}"/>
    <cellStyle name="Explanatory Text 42" xfId="9289" xr:uid="{00000000-0005-0000-0000-000021240000}"/>
    <cellStyle name="Explanatory Text 43" xfId="9290" xr:uid="{00000000-0005-0000-0000-000022240000}"/>
    <cellStyle name="Explanatory Text 44" xfId="9291" xr:uid="{00000000-0005-0000-0000-000023240000}"/>
    <cellStyle name="Explanatory Text 45" xfId="9292" xr:uid="{00000000-0005-0000-0000-000024240000}"/>
    <cellStyle name="Explanatory Text 46" xfId="9293" xr:uid="{00000000-0005-0000-0000-000025240000}"/>
    <cellStyle name="Explanatory Text 47" xfId="9294" xr:uid="{00000000-0005-0000-0000-000026240000}"/>
    <cellStyle name="Explanatory Text 48" xfId="9295" xr:uid="{00000000-0005-0000-0000-000027240000}"/>
    <cellStyle name="Explanatory Text 49" xfId="9296" xr:uid="{00000000-0005-0000-0000-000028240000}"/>
    <cellStyle name="Explanatory Text 5" xfId="9297" xr:uid="{00000000-0005-0000-0000-000029240000}"/>
    <cellStyle name="Explanatory Text 5 2" xfId="20491" xr:uid="{00000000-0005-0000-0000-00002A240000}"/>
    <cellStyle name="Explanatory Text 50" xfId="9298" xr:uid="{00000000-0005-0000-0000-00002B240000}"/>
    <cellStyle name="Explanatory Text 51" xfId="9299" xr:uid="{00000000-0005-0000-0000-00002C240000}"/>
    <cellStyle name="Explanatory Text 52" xfId="9300" xr:uid="{00000000-0005-0000-0000-00002D240000}"/>
    <cellStyle name="Explanatory Text 53" xfId="9301" xr:uid="{00000000-0005-0000-0000-00002E240000}"/>
    <cellStyle name="Explanatory Text 54" xfId="9302" xr:uid="{00000000-0005-0000-0000-00002F240000}"/>
    <cellStyle name="Explanatory Text 55" xfId="9303" xr:uid="{00000000-0005-0000-0000-000030240000}"/>
    <cellStyle name="Explanatory Text 56" xfId="9304" xr:uid="{00000000-0005-0000-0000-000031240000}"/>
    <cellStyle name="Explanatory Text 57" xfId="9305" xr:uid="{00000000-0005-0000-0000-000032240000}"/>
    <cellStyle name="Explanatory Text 58" xfId="9306" xr:uid="{00000000-0005-0000-0000-000033240000}"/>
    <cellStyle name="Explanatory Text 59" xfId="9307" xr:uid="{00000000-0005-0000-0000-000034240000}"/>
    <cellStyle name="Explanatory Text 6" xfId="9308" xr:uid="{00000000-0005-0000-0000-000035240000}"/>
    <cellStyle name="Explanatory Text 60" xfId="9309" xr:uid="{00000000-0005-0000-0000-000036240000}"/>
    <cellStyle name="Explanatory Text 61" xfId="9310" xr:uid="{00000000-0005-0000-0000-000037240000}"/>
    <cellStyle name="Explanatory Text 62" xfId="9311" xr:uid="{00000000-0005-0000-0000-000038240000}"/>
    <cellStyle name="Explanatory Text 63" xfId="9312" xr:uid="{00000000-0005-0000-0000-000039240000}"/>
    <cellStyle name="Explanatory Text 64" xfId="9313" xr:uid="{00000000-0005-0000-0000-00003A240000}"/>
    <cellStyle name="Explanatory Text 65" xfId="9314" xr:uid="{00000000-0005-0000-0000-00003B240000}"/>
    <cellStyle name="Explanatory Text 66" xfId="9315" xr:uid="{00000000-0005-0000-0000-00003C240000}"/>
    <cellStyle name="Explanatory Text 67" xfId="9316" xr:uid="{00000000-0005-0000-0000-00003D240000}"/>
    <cellStyle name="Explanatory Text 68" xfId="9317" xr:uid="{00000000-0005-0000-0000-00003E240000}"/>
    <cellStyle name="Explanatory Text 69" xfId="9318" xr:uid="{00000000-0005-0000-0000-00003F240000}"/>
    <cellStyle name="Explanatory Text 7" xfId="9319" xr:uid="{00000000-0005-0000-0000-000040240000}"/>
    <cellStyle name="Explanatory Text 70" xfId="9320" xr:uid="{00000000-0005-0000-0000-000041240000}"/>
    <cellStyle name="Explanatory Text 71" xfId="9321" xr:uid="{00000000-0005-0000-0000-000042240000}"/>
    <cellStyle name="Explanatory Text 72" xfId="9322" xr:uid="{00000000-0005-0000-0000-000043240000}"/>
    <cellStyle name="Explanatory Text 73" xfId="9323" xr:uid="{00000000-0005-0000-0000-000044240000}"/>
    <cellStyle name="Explanatory Text 74" xfId="9324" xr:uid="{00000000-0005-0000-0000-000045240000}"/>
    <cellStyle name="Explanatory Text 75" xfId="9325" xr:uid="{00000000-0005-0000-0000-000046240000}"/>
    <cellStyle name="Explanatory Text 76" xfId="9326" xr:uid="{00000000-0005-0000-0000-000047240000}"/>
    <cellStyle name="Explanatory Text 77" xfId="9327" xr:uid="{00000000-0005-0000-0000-000048240000}"/>
    <cellStyle name="Explanatory Text 78" xfId="9328" xr:uid="{00000000-0005-0000-0000-000049240000}"/>
    <cellStyle name="Explanatory Text 79" xfId="9329" xr:uid="{00000000-0005-0000-0000-00004A240000}"/>
    <cellStyle name="Explanatory Text 8" xfId="9330" xr:uid="{00000000-0005-0000-0000-00004B240000}"/>
    <cellStyle name="Explanatory Text 80" xfId="9331" xr:uid="{00000000-0005-0000-0000-00004C240000}"/>
    <cellStyle name="Explanatory Text 81" xfId="9332" xr:uid="{00000000-0005-0000-0000-00004D240000}"/>
    <cellStyle name="Explanatory Text 82" xfId="9333" xr:uid="{00000000-0005-0000-0000-00004E240000}"/>
    <cellStyle name="Explanatory Text 83" xfId="9334" xr:uid="{00000000-0005-0000-0000-00004F240000}"/>
    <cellStyle name="Explanatory Text 84" xfId="9335" xr:uid="{00000000-0005-0000-0000-000050240000}"/>
    <cellStyle name="Explanatory Text 85" xfId="9336" xr:uid="{00000000-0005-0000-0000-000051240000}"/>
    <cellStyle name="Explanatory Text 86" xfId="9337" xr:uid="{00000000-0005-0000-0000-000052240000}"/>
    <cellStyle name="Explanatory Text 87" xfId="9338" xr:uid="{00000000-0005-0000-0000-000053240000}"/>
    <cellStyle name="Explanatory Text 88" xfId="9339" xr:uid="{00000000-0005-0000-0000-000054240000}"/>
    <cellStyle name="Explanatory Text 89" xfId="9340" xr:uid="{00000000-0005-0000-0000-000055240000}"/>
    <cellStyle name="Explanatory Text 9" xfId="9341" xr:uid="{00000000-0005-0000-0000-000056240000}"/>
    <cellStyle name="Explanatory Text 90" xfId="9342" xr:uid="{00000000-0005-0000-0000-000057240000}"/>
    <cellStyle name="Explanatory Text 91" xfId="9343" xr:uid="{00000000-0005-0000-0000-000058240000}"/>
    <cellStyle name="Explanatory Text 92" xfId="9344" xr:uid="{00000000-0005-0000-0000-000059240000}"/>
    <cellStyle name="Explanatory Text 93" xfId="9345" xr:uid="{00000000-0005-0000-0000-00005A240000}"/>
    <cellStyle name="Explanatory Text 94" xfId="9346" xr:uid="{00000000-0005-0000-0000-00005B240000}"/>
    <cellStyle name="Explanatory Text 95" xfId="9347" xr:uid="{00000000-0005-0000-0000-00005C240000}"/>
    <cellStyle name="Explanatory Text 96" xfId="9348" xr:uid="{00000000-0005-0000-0000-00005D240000}"/>
    <cellStyle name="Explanatory Text 97" xfId="9349" xr:uid="{00000000-0005-0000-0000-00005E240000}"/>
    <cellStyle name="Explanatory Text 98" xfId="9350" xr:uid="{00000000-0005-0000-0000-00005F240000}"/>
    <cellStyle name="Explanatory Text 99" xfId="9351" xr:uid="{00000000-0005-0000-0000-000060240000}"/>
    <cellStyle name="F2" xfId="1404" xr:uid="{00000000-0005-0000-0000-000061240000}"/>
    <cellStyle name="F2 10" xfId="9352" xr:uid="{00000000-0005-0000-0000-000062240000}"/>
    <cellStyle name="F2 10 10" xfId="9353" xr:uid="{00000000-0005-0000-0000-000063240000}"/>
    <cellStyle name="F2 10 11" xfId="9354" xr:uid="{00000000-0005-0000-0000-000064240000}"/>
    <cellStyle name="F2 10 12" xfId="9355" xr:uid="{00000000-0005-0000-0000-000065240000}"/>
    <cellStyle name="F2 10 13" xfId="9356" xr:uid="{00000000-0005-0000-0000-000066240000}"/>
    <cellStyle name="F2 10 14" xfId="9357" xr:uid="{00000000-0005-0000-0000-000067240000}"/>
    <cellStyle name="F2 10 2" xfId="9358" xr:uid="{00000000-0005-0000-0000-000068240000}"/>
    <cellStyle name="F2 10 3" xfId="9359" xr:uid="{00000000-0005-0000-0000-000069240000}"/>
    <cellStyle name="F2 10 4" xfId="9360" xr:uid="{00000000-0005-0000-0000-00006A240000}"/>
    <cellStyle name="F2 10 5" xfId="9361" xr:uid="{00000000-0005-0000-0000-00006B240000}"/>
    <cellStyle name="F2 10 6" xfId="9362" xr:uid="{00000000-0005-0000-0000-00006C240000}"/>
    <cellStyle name="F2 10 7" xfId="9363" xr:uid="{00000000-0005-0000-0000-00006D240000}"/>
    <cellStyle name="F2 10 8" xfId="9364" xr:uid="{00000000-0005-0000-0000-00006E240000}"/>
    <cellStyle name="F2 10 9" xfId="9365" xr:uid="{00000000-0005-0000-0000-00006F240000}"/>
    <cellStyle name="F2 11" xfId="9366" xr:uid="{00000000-0005-0000-0000-000070240000}"/>
    <cellStyle name="F2 11 10" xfId="9367" xr:uid="{00000000-0005-0000-0000-000071240000}"/>
    <cellStyle name="F2 11 11" xfId="9368" xr:uid="{00000000-0005-0000-0000-000072240000}"/>
    <cellStyle name="F2 11 12" xfId="9369" xr:uid="{00000000-0005-0000-0000-000073240000}"/>
    <cellStyle name="F2 11 13" xfId="9370" xr:uid="{00000000-0005-0000-0000-000074240000}"/>
    <cellStyle name="F2 11 14" xfId="9371" xr:uid="{00000000-0005-0000-0000-000075240000}"/>
    <cellStyle name="F2 11 2" xfId="9372" xr:uid="{00000000-0005-0000-0000-000076240000}"/>
    <cellStyle name="F2 11 3" xfId="9373" xr:uid="{00000000-0005-0000-0000-000077240000}"/>
    <cellStyle name="F2 11 4" xfId="9374" xr:uid="{00000000-0005-0000-0000-000078240000}"/>
    <cellStyle name="F2 11 5" xfId="9375" xr:uid="{00000000-0005-0000-0000-000079240000}"/>
    <cellStyle name="F2 11 6" xfId="9376" xr:uid="{00000000-0005-0000-0000-00007A240000}"/>
    <cellStyle name="F2 11 7" xfId="9377" xr:uid="{00000000-0005-0000-0000-00007B240000}"/>
    <cellStyle name="F2 11 8" xfId="9378" xr:uid="{00000000-0005-0000-0000-00007C240000}"/>
    <cellStyle name="F2 11 9" xfId="9379" xr:uid="{00000000-0005-0000-0000-00007D240000}"/>
    <cellStyle name="F2 12" xfId="9380" xr:uid="{00000000-0005-0000-0000-00007E240000}"/>
    <cellStyle name="F2 12 10" xfId="9381" xr:uid="{00000000-0005-0000-0000-00007F240000}"/>
    <cellStyle name="F2 12 11" xfId="9382" xr:uid="{00000000-0005-0000-0000-000080240000}"/>
    <cellStyle name="F2 12 12" xfId="9383" xr:uid="{00000000-0005-0000-0000-000081240000}"/>
    <cellStyle name="F2 12 13" xfId="9384" xr:uid="{00000000-0005-0000-0000-000082240000}"/>
    <cellStyle name="F2 12 14" xfId="9385" xr:uid="{00000000-0005-0000-0000-000083240000}"/>
    <cellStyle name="F2 12 2" xfId="9386" xr:uid="{00000000-0005-0000-0000-000084240000}"/>
    <cellStyle name="F2 12 3" xfId="9387" xr:uid="{00000000-0005-0000-0000-000085240000}"/>
    <cellStyle name="F2 12 4" xfId="9388" xr:uid="{00000000-0005-0000-0000-000086240000}"/>
    <cellStyle name="F2 12 5" xfId="9389" xr:uid="{00000000-0005-0000-0000-000087240000}"/>
    <cellStyle name="F2 12 6" xfId="9390" xr:uid="{00000000-0005-0000-0000-000088240000}"/>
    <cellStyle name="F2 12 7" xfId="9391" xr:uid="{00000000-0005-0000-0000-000089240000}"/>
    <cellStyle name="F2 12 8" xfId="9392" xr:uid="{00000000-0005-0000-0000-00008A240000}"/>
    <cellStyle name="F2 12 9" xfId="9393" xr:uid="{00000000-0005-0000-0000-00008B240000}"/>
    <cellStyle name="F2 13" xfId="9394" xr:uid="{00000000-0005-0000-0000-00008C240000}"/>
    <cellStyle name="F2 13 10" xfId="9395" xr:uid="{00000000-0005-0000-0000-00008D240000}"/>
    <cellStyle name="F2 13 11" xfId="9396" xr:uid="{00000000-0005-0000-0000-00008E240000}"/>
    <cellStyle name="F2 13 12" xfId="9397" xr:uid="{00000000-0005-0000-0000-00008F240000}"/>
    <cellStyle name="F2 13 13" xfId="9398" xr:uid="{00000000-0005-0000-0000-000090240000}"/>
    <cellStyle name="F2 13 14" xfId="9399" xr:uid="{00000000-0005-0000-0000-000091240000}"/>
    <cellStyle name="F2 13 2" xfId="9400" xr:uid="{00000000-0005-0000-0000-000092240000}"/>
    <cellStyle name="F2 13 3" xfId="9401" xr:uid="{00000000-0005-0000-0000-000093240000}"/>
    <cellStyle name="F2 13 4" xfId="9402" xr:uid="{00000000-0005-0000-0000-000094240000}"/>
    <cellStyle name="F2 13 5" xfId="9403" xr:uid="{00000000-0005-0000-0000-000095240000}"/>
    <cellStyle name="F2 13 6" xfId="9404" xr:uid="{00000000-0005-0000-0000-000096240000}"/>
    <cellStyle name="F2 13 7" xfId="9405" xr:uid="{00000000-0005-0000-0000-000097240000}"/>
    <cellStyle name="F2 13 8" xfId="9406" xr:uid="{00000000-0005-0000-0000-000098240000}"/>
    <cellStyle name="F2 13 9" xfId="9407" xr:uid="{00000000-0005-0000-0000-000099240000}"/>
    <cellStyle name="F2 14" xfId="9408" xr:uid="{00000000-0005-0000-0000-00009A240000}"/>
    <cellStyle name="F2 14 10" xfId="9409" xr:uid="{00000000-0005-0000-0000-00009B240000}"/>
    <cellStyle name="F2 14 11" xfId="9410" xr:uid="{00000000-0005-0000-0000-00009C240000}"/>
    <cellStyle name="F2 14 12" xfId="9411" xr:uid="{00000000-0005-0000-0000-00009D240000}"/>
    <cellStyle name="F2 14 13" xfId="9412" xr:uid="{00000000-0005-0000-0000-00009E240000}"/>
    <cellStyle name="F2 14 14" xfId="9413" xr:uid="{00000000-0005-0000-0000-00009F240000}"/>
    <cellStyle name="F2 14 2" xfId="9414" xr:uid="{00000000-0005-0000-0000-0000A0240000}"/>
    <cellStyle name="F2 14 3" xfId="9415" xr:uid="{00000000-0005-0000-0000-0000A1240000}"/>
    <cellStyle name="F2 14 4" xfId="9416" xr:uid="{00000000-0005-0000-0000-0000A2240000}"/>
    <cellStyle name="F2 14 5" xfId="9417" xr:uid="{00000000-0005-0000-0000-0000A3240000}"/>
    <cellStyle name="F2 14 6" xfId="9418" xr:uid="{00000000-0005-0000-0000-0000A4240000}"/>
    <cellStyle name="F2 14 7" xfId="9419" xr:uid="{00000000-0005-0000-0000-0000A5240000}"/>
    <cellStyle name="F2 14 8" xfId="9420" xr:uid="{00000000-0005-0000-0000-0000A6240000}"/>
    <cellStyle name="F2 14 9" xfId="9421" xr:uid="{00000000-0005-0000-0000-0000A7240000}"/>
    <cellStyle name="F2 15" xfId="9422" xr:uid="{00000000-0005-0000-0000-0000A8240000}"/>
    <cellStyle name="F2 15 10" xfId="9423" xr:uid="{00000000-0005-0000-0000-0000A9240000}"/>
    <cellStyle name="F2 15 11" xfId="9424" xr:uid="{00000000-0005-0000-0000-0000AA240000}"/>
    <cellStyle name="F2 15 12" xfId="9425" xr:uid="{00000000-0005-0000-0000-0000AB240000}"/>
    <cellStyle name="F2 15 13" xfId="9426" xr:uid="{00000000-0005-0000-0000-0000AC240000}"/>
    <cellStyle name="F2 15 14" xfId="9427" xr:uid="{00000000-0005-0000-0000-0000AD240000}"/>
    <cellStyle name="F2 15 2" xfId="9428" xr:uid="{00000000-0005-0000-0000-0000AE240000}"/>
    <cellStyle name="F2 15 3" xfId="9429" xr:uid="{00000000-0005-0000-0000-0000AF240000}"/>
    <cellStyle name="F2 15 4" xfId="9430" xr:uid="{00000000-0005-0000-0000-0000B0240000}"/>
    <cellStyle name="F2 15 5" xfId="9431" xr:uid="{00000000-0005-0000-0000-0000B1240000}"/>
    <cellStyle name="F2 15 6" xfId="9432" xr:uid="{00000000-0005-0000-0000-0000B2240000}"/>
    <cellStyle name="F2 15 7" xfId="9433" xr:uid="{00000000-0005-0000-0000-0000B3240000}"/>
    <cellStyle name="F2 15 8" xfId="9434" xr:uid="{00000000-0005-0000-0000-0000B4240000}"/>
    <cellStyle name="F2 15 9" xfId="9435" xr:uid="{00000000-0005-0000-0000-0000B5240000}"/>
    <cellStyle name="F2 16" xfId="9436" xr:uid="{00000000-0005-0000-0000-0000B6240000}"/>
    <cellStyle name="F2 17" xfId="9437" xr:uid="{00000000-0005-0000-0000-0000B7240000}"/>
    <cellStyle name="F2 18" xfId="9438" xr:uid="{00000000-0005-0000-0000-0000B8240000}"/>
    <cellStyle name="F2 19" xfId="9439" xr:uid="{00000000-0005-0000-0000-0000B9240000}"/>
    <cellStyle name="F2 2" xfId="9440" xr:uid="{00000000-0005-0000-0000-0000BA240000}"/>
    <cellStyle name="F2 2 10" xfId="9441" xr:uid="{00000000-0005-0000-0000-0000BB240000}"/>
    <cellStyle name="F2 2 11" xfId="9442" xr:uid="{00000000-0005-0000-0000-0000BC240000}"/>
    <cellStyle name="F2 2 12" xfId="9443" xr:uid="{00000000-0005-0000-0000-0000BD240000}"/>
    <cellStyle name="F2 2 13" xfId="9444" xr:uid="{00000000-0005-0000-0000-0000BE240000}"/>
    <cellStyle name="F2 2 14" xfId="9445" xr:uid="{00000000-0005-0000-0000-0000BF240000}"/>
    <cellStyle name="F2 2 2" xfId="9446" xr:uid="{00000000-0005-0000-0000-0000C0240000}"/>
    <cellStyle name="F2 2 3" xfId="9447" xr:uid="{00000000-0005-0000-0000-0000C1240000}"/>
    <cellStyle name="F2 2 4" xfId="9448" xr:uid="{00000000-0005-0000-0000-0000C2240000}"/>
    <cellStyle name="F2 2 5" xfId="9449" xr:uid="{00000000-0005-0000-0000-0000C3240000}"/>
    <cellStyle name="F2 2 6" xfId="9450" xr:uid="{00000000-0005-0000-0000-0000C4240000}"/>
    <cellStyle name="F2 2 7" xfId="9451" xr:uid="{00000000-0005-0000-0000-0000C5240000}"/>
    <cellStyle name="F2 2 8" xfId="9452" xr:uid="{00000000-0005-0000-0000-0000C6240000}"/>
    <cellStyle name="F2 2 9" xfId="9453" xr:uid="{00000000-0005-0000-0000-0000C7240000}"/>
    <cellStyle name="F2 20" xfId="9454" xr:uid="{00000000-0005-0000-0000-0000C8240000}"/>
    <cellStyle name="F2 21" xfId="9455" xr:uid="{00000000-0005-0000-0000-0000C9240000}"/>
    <cellStyle name="F2 22" xfId="9456" xr:uid="{00000000-0005-0000-0000-0000CA240000}"/>
    <cellStyle name="F2 23" xfId="9457" xr:uid="{00000000-0005-0000-0000-0000CB240000}"/>
    <cellStyle name="F2 24" xfId="9458" xr:uid="{00000000-0005-0000-0000-0000CC240000}"/>
    <cellStyle name="F2 25" xfId="9459" xr:uid="{00000000-0005-0000-0000-0000CD240000}"/>
    <cellStyle name="F2 26" xfId="9460" xr:uid="{00000000-0005-0000-0000-0000CE240000}"/>
    <cellStyle name="F2 27" xfId="9461" xr:uid="{00000000-0005-0000-0000-0000CF240000}"/>
    <cellStyle name="F2 28" xfId="9462" xr:uid="{00000000-0005-0000-0000-0000D0240000}"/>
    <cellStyle name="F2 29" xfId="9463" xr:uid="{00000000-0005-0000-0000-0000D1240000}"/>
    <cellStyle name="F2 3" xfId="9464" xr:uid="{00000000-0005-0000-0000-0000D2240000}"/>
    <cellStyle name="F2 3 10" xfId="9465" xr:uid="{00000000-0005-0000-0000-0000D3240000}"/>
    <cellStyle name="F2 3 11" xfId="9466" xr:uid="{00000000-0005-0000-0000-0000D4240000}"/>
    <cellStyle name="F2 3 12" xfId="9467" xr:uid="{00000000-0005-0000-0000-0000D5240000}"/>
    <cellStyle name="F2 3 13" xfId="9468" xr:uid="{00000000-0005-0000-0000-0000D6240000}"/>
    <cellStyle name="F2 3 14" xfId="9469" xr:uid="{00000000-0005-0000-0000-0000D7240000}"/>
    <cellStyle name="F2 3 2" xfId="9470" xr:uid="{00000000-0005-0000-0000-0000D8240000}"/>
    <cellStyle name="F2 3 3" xfId="9471" xr:uid="{00000000-0005-0000-0000-0000D9240000}"/>
    <cellStyle name="F2 3 4" xfId="9472" xr:uid="{00000000-0005-0000-0000-0000DA240000}"/>
    <cellStyle name="F2 3 5" xfId="9473" xr:uid="{00000000-0005-0000-0000-0000DB240000}"/>
    <cellStyle name="F2 3 6" xfId="9474" xr:uid="{00000000-0005-0000-0000-0000DC240000}"/>
    <cellStyle name="F2 3 7" xfId="9475" xr:uid="{00000000-0005-0000-0000-0000DD240000}"/>
    <cellStyle name="F2 3 8" xfId="9476" xr:uid="{00000000-0005-0000-0000-0000DE240000}"/>
    <cellStyle name="F2 3 9" xfId="9477" xr:uid="{00000000-0005-0000-0000-0000DF240000}"/>
    <cellStyle name="F2 4" xfId="9478" xr:uid="{00000000-0005-0000-0000-0000E0240000}"/>
    <cellStyle name="F2 4 10" xfId="9479" xr:uid="{00000000-0005-0000-0000-0000E1240000}"/>
    <cellStyle name="F2 4 11" xfId="9480" xr:uid="{00000000-0005-0000-0000-0000E2240000}"/>
    <cellStyle name="F2 4 12" xfId="9481" xr:uid="{00000000-0005-0000-0000-0000E3240000}"/>
    <cellStyle name="F2 4 13" xfId="9482" xr:uid="{00000000-0005-0000-0000-0000E4240000}"/>
    <cellStyle name="F2 4 14" xfId="9483" xr:uid="{00000000-0005-0000-0000-0000E5240000}"/>
    <cellStyle name="F2 4 2" xfId="9484" xr:uid="{00000000-0005-0000-0000-0000E6240000}"/>
    <cellStyle name="F2 4 3" xfId="9485" xr:uid="{00000000-0005-0000-0000-0000E7240000}"/>
    <cellStyle name="F2 4 4" xfId="9486" xr:uid="{00000000-0005-0000-0000-0000E8240000}"/>
    <cellStyle name="F2 4 5" xfId="9487" xr:uid="{00000000-0005-0000-0000-0000E9240000}"/>
    <cellStyle name="F2 4 6" xfId="9488" xr:uid="{00000000-0005-0000-0000-0000EA240000}"/>
    <cellStyle name="F2 4 7" xfId="9489" xr:uid="{00000000-0005-0000-0000-0000EB240000}"/>
    <cellStyle name="F2 4 8" xfId="9490" xr:uid="{00000000-0005-0000-0000-0000EC240000}"/>
    <cellStyle name="F2 4 9" xfId="9491" xr:uid="{00000000-0005-0000-0000-0000ED240000}"/>
    <cellStyle name="F2 5" xfId="9492" xr:uid="{00000000-0005-0000-0000-0000EE240000}"/>
    <cellStyle name="F2 5 10" xfId="9493" xr:uid="{00000000-0005-0000-0000-0000EF240000}"/>
    <cellStyle name="F2 5 11" xfId="9494" xr:uid="{00000000-0005-0000-0000-0000F0240000}"/>
    <cellStyle name="F2 5 12" xfId="9495" xr:uid="{00000000-0005-0000-0000-0000F1240000}"/>
    <cellStyle name="F2 5 13" xfId="9496" xr:uid="{00000000-0005-0000-0000-0000F2240000}"/>
    <cellStyle name="F2 5 14" xfId="9497" xr:uid="{00000000-0005-0000-0000-0000F3240000}"/>
    <cellStyle name="F2 5 2" xfId="9498" xr:uid="{00000000-0005-0000-0000-0000F4240000}"/>
    <cellStyle name="F2 5 3" xfId="9499" xr:uid="{00000000-0005-0000-0000-0000F5240000}"/>
    <cellStyle name="F2 5 4" xfId="9500" xr:uid="{00000000-0005-0000-0000-0000F6240000}"/>
    <cellStyle name="F2 5 5" xfId="9501" xr:uid="{00000000-0005-0000-0000-0000F7240000}"/>
    <cellStyle name="F2 5 6" xfId="9502" xr:uid="{00000000-0005-0000-0000-0000F8240000}"/>
    <cellStyle name="F2 5 7" xfId="9503" xr:uid="{00000000-0005-0000-0000-0000F9240000}"/>
    <cellStyle name="F2 5 8" xfId="9504" xr:uid="{00000000-0005-0000-0000-0000FA240000}"/>
    <cellStyle name="F2 5 9" xfId="9505" xr:uid="{00000000-0005-0000-0000-0000FB240000}"/>
    <cellStyle name="F2 6" xfId="9506" xr:uid="{00000000-0005-0000-0000-0000FC240000}"/>
    <cellStyle name="F2 6 10" xfId="9507" xr:uid="{00000000-0005-0000-0000-0000FD240000}"/>
    <cellStyle name="F2 6 11" xfId="9508" xr:uid="{00000000-0005-0000-0000-0000FE240000}"/>
    <cellStyle name="F2 6 12" xfId="9509" xr:uid="{00000000-0005-0000-0000-0000FF240000}"/>
    <cellStyle name="F2 6 13" xfId="9510" xr:uid="{00000000-0005-0000-0000-000000250000}"/>
    <cellStyle name="F2 6 14" xfId="9511" xr:uid="{00000000-0005-0000-0000-000001250000}"/>
    <cellStyle name="F2 6 2" xfId="9512" xr:uid="{00000000-0005-0000-0000-000002250000}"/>
    <cellStyle name="F2 6 3" xfId="9513" xr:uid="{00000000-0005-0000-0000-000003250000}"/>
    <cellStyle name="F2 6 4" xfId="9514" xr:uid="{00000000-0005-0000-0000-000004250000}"/>
    <cellStyle name="F2 6 5" xfId="9515" xr:uid="{00000000-0005-0000-0000-000005250000}"/>
    <cellStyle name="F2 6 6" xfId="9516" xr:uid="{00000000-0005-0000-0000-000006250000}"/>
    <cellStyle name="F2 6 7" xfId="9517" xr:uid="{00000000-0005-0000-0000-000007250000}"/>
    <cellStyle name="F2 6 8" xfId="9518" xr:uid="{00000000-0005-0000-0000-000008250000}"/>
    <cellStyle name="F2 6 9" xfId="9519" xr:uid="{00000000-0005-0000-0000-000009250000}"/>
    <cellStyle name="F2 7" xfId="9520" xr:uid="{00000000-0005-0000-0000-00000A250000}"/>
    <cellStyle name="F2 7 10" xfId="9521" xr:uid="{00000000-0005-0000-0000-00000B250000}"/>
    <cellStyle name="F2 7 11" xfId="9522" xr:uid="{00000000-0005-0000-0000-00000C250000}"/>
    <cellStyle name="F2 7 12" xfId="9523" xr:uid="{00000000-0005-0000-0000-00000D250000}"/>
    <cellStyle name="F2 7 13" xfId="9524" xr:uid="{00000000-0005-0000-0000-00000E250000}"/>
    <cellStyle name="F2 7 14" xfId="9525" xr:uid="{00000000-0005-0000-0000-00000F250000}"/>
    <cellStyle name="F2 7 2" xfId="9526" xr:uid="{00000000-0005-0000-0000-000010250000}"/>
    <cellStyle name="F2 7 3" xfId="9527" xr:uid="{00000000-0005-0000-0000-000011250000}"/>
    <cellStyle name="F2 7 4" xfId="9528" xr:uid="{00000000-0005-0000-0000-000012250000}"/>
    <cellStyle name="F2 7 5" xfId="9529" xr:uid="{00000000-0005-0000-0000-000013250000}"/>
    <cellStyle name="F2 7 6" xfId="9530" xr:uid="{00000000-0005-0000-0000-000014250000}"/>
    <cellStyle name="F2 7 7" xfId="9531" xr:uid="{00000000-0005-0000-0000-000015250000}"/>
    <cellStyle name="F2 7 8" xfId="9532" xr:uid="{00000000-0005-0000-0000-000016250000}"/>
    <cellStyle name="F2 7 9" xfId="9533" xr:uid="{00000000-0005-0000-0000-000017250000}"/>
    <cellStyle name="F2 8" xfId="9534" xr:uid="{00000000-0005-0000-0000-000018250000}"/>
    <cellStyle name="F2 8 10" xfId="9535" xr:uid="{00000000-0005-0000-0000-000019250000}"/>
    <cellStyle name="F2 8 11" xfId="9536" xr:uid="{00000000-0005-0000-0000-00001A250000}"/>
    <cellStyle name="F2 8 12" xfId="9537" xr:uid="{00000000-0005-0000-0000-00001B250000}"/>
    <cellStyle name="F2 8 13" xfId="9538" xr:uid="{00000000-0005-0000-0000-00001C250000}"/>
    <cellStyle name="F2 8 14" xfId="9539" xr:uid="{00000000-0005-0000-0000-00001D250000}"/>
    <cellStyle name="F2 8 2" xfId="9540" xr:uid="{00000000-0005-0000-0000-00001E250000}"/>
    <cellStyle name="F2 8 3" xfId="9541" xr:uid="{00000000-0005-0000-0000-00001F250000}"/>
    <cellStyle name="F2 8 4" xfId="9542" xr:uid="{00000000-0005-0000-0000-000020250000}"/>
    <cellStyle name="F2 8 5" xfId="9543" xr:uid="{00000000-0005-0000-0000-000021250000}"/>
    <cellStyle name="F2 8 6" xfId="9544" xr:uid="{00000000-0005-0000-0000-000022250000}"/>
    <cellStyle name="F2 8 7" xfId="9545" xr:uid="{00000000-0005-0000-0000-000023250000}"/>
    <cellStyle name="F2 8 8" xfId="9546" xr:uid="{00000000-0005-0000-0000-000024250000}"/>
    <cellStyle name="F2 8 9" xfId="9547" xr:uid="{00000000-0005-0000-0000-000025250000}"/>
    <cellStyle name="F2 9" xfId="9548" xr:uid="{00000000-0005-0000-0000-000026250000}"/>
    <cellStyle name="F2 9 10" xfId="9549" xr:uid="{00000000-0005-0000-0000-000027250000}"/>
    <cellStyle name="F2 9 11" xfId="9550" xr:uid="{00000000-0005-0000-0000-000028250000}"/>
    <cellStyle name="F2 9 12" xfId="9551" xr:uid="{00000000-0005-0000-0000-000029250000}"/>
    <cellStyle name="F2 9 13" xfId="9552" xr:uid="{00000000-0005-0000-0000-00002A250000}"/>
    <cellStyle name="F2 9 14" xfId="9553" xr:uid="{00000000-0005-0000-0000-00002B250000}"/>
    <cellStyle name="F2 9 2" xfId="9554" xr:uid="{00000000-0005-0000-0000-00002C250000}"/>
    <cellStyle name="F2 9 3" xfId="9555" xr:uid="{00000000-0005-0000-0000-00002D250000}"/>
    <cellStyle name="F2 9 4" xfId="9556" xr:uid="{00000000-0005-0000-0000-00002E250000}"/>
    <cellStyle name="F2 9 5" xfId="9557" xr:uid="{00000000-0005-0000-0000-00002F250000}"/>
    <cellStyle name="F2 9 6" xfId="9558" xr:uid="{00000000-0005-0000-0000-000030250000}"/>
    <cellStyle name="F2 9 7" xfId="9559" xr:uid="{00000000-0005-0000-0000-000031250000}"/>
    <cellStyle name="F2 9 8" xfId="9560" xr:uid="{00000000-0005-0000-0000-000032250000}"/>
    <cellStyle name="F2 9 9" xfId="9561" xr:uid="{00000000-0005-0000-0000-000033250000}"/>
    <cellStyle name="F2_1. PPh29_2008_OK_OK_1_3ToBook" xfId="9562" xr:uid="{00000000-0005-0000-0000-000034250000}"/>
    <cellStyle name="F3" xfId="1405" xr:uid="{00000000-0005-0000-0000-000035250000}"/>
    <cellStyle name="F3 10" xfId="9563" xr:uid="{00000000-0005-0000-0000-000036250000}"/>
    <cellStyle name="F3 10 10" xfId="9564" xr:uid="{00000000-0005-0000-0000-000037250000}"/>
    <cellStyle name="F3 10 11" xfId="9565" xr:uid="{00000000-0005-0000-0000-000038250000}"/>
    <cellStyle name="F3 10 12" xfId="9566" xr:uid="{00000000-0005-0000-0000-000039250000}"/>
    <cellStyle name="F3 10 13" xfId="9567" xr:uid="{00000000-0005-0000-0000-00003A250000}"/>
    <cellStyle name="F3 10 14" xfId="9568" xr:uid="{00000000-0005-0000-0000-00003B250000}"/>
    <cellStyle name="F3 10 2" xfId="9569" xr:uid="{00000000-0005-0000-0000-00003C250000}"/>
    <cellStyle name="F3 10 3" xfId="9570" xr:uid="{00000000-0005-0000-0000-00003D250000}"/>
    <cellStyle name="F3 10 4" xfId="9571" xr:uid="{00000000-0005-0000-0000-00003E250000}"/>
    <cellStyle name="F3 10 5" xfId="9572" xr:uid="{00000000-0005-0000-0000-00003F250000}"/>
    <cellStyle name="F3 10 6" xfId="9573" xr:uid="{00000000-0005-0000-0000-000040250000}"/>
    <cellStyle name="F3 10 7" xfId="9574" xr:uid="{00000000-0005-0000-0000-000041250000}"/>
    <cellStyle name="F3 10 8" xfId="9575" xr:uid="{00000000-0005-0000-0000-000042250000}"/>
    <cellStyle name="F3 10 9" xfId="9576" xr:uid="{00000000-0005-0000-0000-000043250000}"/>
    <cellStyle name="F3 11" xfId="9577" xr:uid="{00000000-0005-0000-0000-000044250000}"/>
    <cellStyle name="F3 11 10" xfId="9578" xr:uid="{00000000-0005-0000-0000-000045250000}"/>
    <cellStyle name="F3 11 11" xfId="9579" xr:uid="{00000000-0005-0000-0000-000046250000}"/>
    <cellStyle name="F3 11 12" xfId="9580" xr:uid="{00000000-0005-0000-0000-000047250000}"/>
    <cellStyle name="F3 11 13" xfId="9581" xr:uid="{00000000-0005-0000-0000-000048250000}"/>
    <cellStyle name="F3 11 14" xfId="9582" xr:uid="{00000000-0005-0000-0000-000049250000}"/>
    <cellStyle name="F3 11 2" xfId="9583" xr:uid="{00000000-0005-0000-0000-00004A250000}"/>
    <cellStyle name="F3 11 3" xfId="9584" xr:uid="{00000000-0005-0000-0000-00004B250000}"/>
    <cellStyle name="F3 11 4" xfId="9585" xr:uid="{00000000-0005-0000-0000-00004C250000}"/>
    <cellStyle name="F3 11 5" xfId="9586" xr:uid="{00000000-0005-0000-0000-00004D250000}"/>
    <cellStyle name="F3 11 6" xfId="9587" xr:uid="{00000000-0005-0000-0000-00004E250000}"/>
    <cellStyle name="F3 11 7" xfId="9588" xr:uid="{00000000-0005-0000-0000-00004F250000}"/>
    <cellStyle name="F3 11 8" xfId="9589" xr:uid="{00000000-0005-0000-0000-000050250000}"/>
    <cellStyle name="F3 11 9" xfId="9590" xr:uid="{00000000-0005-0000-0000-000051250000}"/>
    <cellStyle name="F3 12" xfId="9591" xr:uid="{00000000-0005-0000-0000-000052250000}"/>
    <cellStyle name="F3 12 10" xfId="9592" xr:uid="{00000000-0005-0000-0000-000053250000}"/>
    <cellStyle name="F3 12 11" xfId="9593" xr:uid="{00000000-0005-0000-0000-000054250000}"/>
    <cellStyle name="F3 12 12" xfId="9594" xr:uid="{00000000-0005-0000-0000-000055250000}"/>
    <cellStyle name="F3 12 13" xfId="9595" xr:uid="{00000000-0005-0000-0000-000056250000}"/>
    <cellStyle name="F3 12 14" xfId="9596" xr:uid="{00000000-0005-0000-0000-000057250000}"/>
    <cellStyle name="F3 12 2" xfId="9597" xr:uid="{00000000-0005-0000-0000-000058250000}"/>
    <cellStyle name="F3 12 3" xfId="9598" xr:uid="{00000000-0005-0000-0000-000059250000}"/>
    <cellStyle name="F3 12 4" xfId="9599" xr:uid="{00000000-0005-0000-0000-00005A250000}"/>
    <cellStyle name="F3 12 5" xfId="9600" xr:uid="{00000000-0005-0000-0000-00005B250000}"/>
    <cellStyle name="F3 12 6" xfId="9601" xr:uid="{00000000-0005-0000-0000-00005C250000}"/>
    <cellStyle name="F3 12 7" xfId="9602" xr:uid="{00000000-0005-0000-0000-00005D250000}"/>
    <cellStyle name="F3 12 8" xfId="9603" xr:uid="{00000000-0005-0000-0000-00005E250000}"/>
    <cellStyle name="F3 12 9" xfId="9604" xr:uid="{00000000-0005-0000-0000-00005F250000}"/>
    <cellStyle name="F3 13" xfId="9605" xr:uid="{00000000-0005-0000-0000-000060250000}"/>
    <cellStyle name="F3 13 10" xfId="9606" xr:uid="{00000000-0005-0000-0000-000061250000}"/>
    <cellStyle name="F3 13 11" xfId="9607" xr:uid="{00000000-0005-0000-0000-000062250000}"/>
    <cellStyle name="F3 13 12" xfId="9608" xr:uid="{00000000-0005-0000-0000-000063250000}"/>
    <cellStyle name="F3 13 13" xfId="9609" xr:uid="{00000000-0005-0000-0000-000064250000}"/>
    <cellStyle name="F3 13 14" xfId="9610" xr:uid="{00000000-0005-0000-0000-000065250000}"/>
    <cellStyle name="F3 13 2" xfId="9611" xr:uid="{00000000-0005-0000-0000-000066250000}"/>
    <cellStyle name="F3 13 3" xfId="9612" xr:uid="{00000000-0005-0000-0000-000067250000}"/>
    <cellStyle name="F3 13 4" xfId="9613" xr:uid="{00000000-0005-0000-0000-000068250000}"/>
    <cellStyle name="F3 13 5" xfId="9614" xr:uid="{00000000-0005-0000-0000-000069250000}"/>
    <cellStyle name="F3 13 6" xfId="9615" xr:uid="{00000000-0005-0000-0000-00006A250000}"/>
    <cellStyle name="F3 13 7" xfId="9616" xr:uid="{00000000-0005-0000-0000-00006B250000}"/>
    <cellStyle name="F3 13 8" xfId="9617" xr:uid="{00000000-0005-0000-0000-00006C250000}"/>
    <cellStyle name="F3 13 9" xfId="9618" xr:uid="{00000000-0005-0000-0000-00006D250000}"/>
    <cellStyle name="F3 14" xfId="9619" xr:uid="{00000000-0005-0000-0000-00006E250000}"/>
    <cellStyle name="F3 14 10" xfId="9620" xr:uid="{00000000-0005-0000-0000-00006F250000}"/>
    <cellStyle name="F3 14 11" xfId="9621" xr:uid="{00000000-0005-0000-0000-000070250000}"/>
    <cellStyle name="F3 14 12" xfId="9622" xr:uid="{00000000-0005-0000-0000-000071250000}"/>
    <cellStyle name="F3 14 13" xfId="9623" xr:uid="{00000000-0005-0000-0000-000072250000}"/>
    <cellStyle name="F3 14 14" xfId="9624" xr:uid="{00000000-0005-0000-0000-000073250000}"/>
    <cellStyle name="F3 14 2" xfId="9625" xr:uid="{00000000-0005-0000-0000-000074250000}"/>
    <cellStyle name="F3 14 3" xfId="9626" xr:uid="{00000000-0005-0000-0000-000075250000}"/>
    <cellStyle name="F3 14 4" xfId="9627" xr:uid="{00000000-0005-0000-0000-000076250000}"/>
    <cellStyle name="F3 14 5" xfId="9628" xr:uid="{00000000-0005-0000-0000-000077250000}"/>
    <cellStyle name="F3 14 6" xfId="9629" xr:uid="{00000000-0005-0000-0000-000078250000}"/>
    <cellStyle name="F3 14 7" xfId="9630" xr:uid="{00000000-0005-0000-0000-000079250000}"/>
    <cellStyle name="F3 14 8" xfId="9631" xr:uid="{00000000-0005-0000-0000-00007A250000}"/>
    <cellStyle name="F3 14 9" xfId="9632" xr:uid="{00000000-0005-0000-0000-00007B250000}"/>
    <cellStyle name="F3 15" xfId="9633" xr:uid="{00000000-0005-0000-0000-00007C250000}"/>
    <cellStyle name="F3 15 10" xfId="9634" xr:uid="{00000000-0005-0000-0000-00007D250000}"/>
    <cellStyle name="F3 15 11" xfId="9635" xr:uid="{00000000-0005-0000-0000-00007E250000}"/>
    <cellStyle name="F3 15 12" xfId="9636" xr:uid="{00000000-0005-0000-0000-00007F250000}"/>
    <cellStyle name="F3 15 13" xfId="9637" xr:uid="{00000000-0005-0000-0000-000080250000}"/>
    <cellStyle name="F3 15 14" xfId="9638" xr:uid="{00000000-0005-0000-0000-000081250000}"/>
    <cellStyle name="F3 15 2" xfId="9639" xr:uid="{00000000-0005-0000-0000-000082250000}"/>
    <cellStyle name="F3 15 3" xfId="9640" xr:uid="{00000000-0005-0000-0000-000083250000}"/>
    <cellStyle name="F3 15 4" xfId="9641" xr:uid="{00000000-0005-0000-0000-000084250000}"/>
    <cellStyle name="F3 15 5" xfId="9642" xr:uid="{00000000-0005-0000-0000-000085250000}"/>
    <cellStyle name="F3 15 6" xfId="9643" xr:uid="{00000000-0005-0000-0000-000086250000}"/>
    <cellStyle name="F3 15 7" xfId="9644" xr:uid="{00000000-0005-0000-0000-000087250000}"/>
    <cellStyle name="F3 15 8" xfId="9645" xr:uid="{00000000-0005-0000-0000-000088250000}"/>
    <cellStyle name="F3 15 9" xfId="9646" xr:uid="{00000000-0005-0000-0000-000089250000}"/>
    <cellStyle name="F3 16" xfId="9647" xr:uid="{00000000-0005-0000-0000-00008A250000}"/>
    <cellStyle name="F3 17" xfId="9648" xr:uid="{00000000-0005-0000-0000-00008B250000}"/>
    <cellStyle name="F3 18" xfId="9649" xr:uid="{00000000-0005-0000-0000-00008C250000}"/>
    <cellStyle name="F3 19" xfId="9650" xr:uid="{00000000-0005-0000-0000-00008D250000}"/>
    <cellStyle name="F3 2" xfId="1406" xr:uid="{00000000-0005-0000-0000-00008E250000}"/>
    <cellStyle name="F3 2 10" xfId="9651" xr:uid="{00000000-0005-0000-0000-00008F250000}"/>
    <cellStyle name="F3 2 11" xfId="9652" xr:uid="{00000000-0005-0000-0000-000090250000}"/>
    <cellStyle name="F3 2 12" xfId="9653" xr:uid="{00000000-0005-0000-0000-000091250000}"/>
    <cellStyle name="F3 2 13" xfId="9654" xr:uid="{00000000-0005-0000-0000-000092250000}"/>
    <cellStyle name="F3 2 14" xfId="9655" xr:uid="{00000000-0005-0000-0000-000093250000}"/>
    <cellStyle name="F3 2 2" xfId="9656" xr:uid="{00000000-0005-0000-0000-000094250000}"/>
    <cellStyle name="F3 2 3" xfId="9657" xr:uid="{00000000-0005-0000-0000-000095250000}"/>
    <cellStyle name="F3 2 4" xfId="9658" xr:uid="{00000000-0005-0000-0000-000096250000}"/>
    <cellStyle name="F3 2 5" xfId="9659" xr:uid="{00000000-0005-0000-0000-000097250000}"/>
    <cellStyle name="F3 2 6" xfId="9660" xr:uid="{00000000-0005-0000-0000-000098250000}"/>
    <cellStyle name="F3 2 7" xfId="9661" xr:uid="{00000000-0005-0000-0000-000099250000}"/>
    <cellStyle name="F3 2 8" xfId="9662" xr:uid="{00000000-0005-0000-0000-00009A250000}"/>
    <cellStyle name="F3 2 9" xfId="9663" xr:uid="{00000000-0005-0000-0000-00009B250000}"/>
    <cellStyle name="F3 20" xfId="9664" xr:uid="{00000000-0005-0000-0000-00009C250000}"/>
    <cellStyle name="F3 21" xfId="9665" xr:uid="{00000000-0005-0000-0000-00009D250000}"/>
    <cellStyle name="F3 22" xfId="9666" xr:uid="{00000000-0005-0000-0000-00009E250000}"/>
    <cellStyle name="F3 23" xfId="9667" xr:uid="{00000000-0005-0000-0000-00009F250000}"/>
    <cellStyle name="F3 24" xfId="9668" xr:uid="{00000000-0005-0000-0000-0000A0250000}"/>
    <cellStyle name="F3 25" xfId="9669" xr:uid="{00000000-0005-0000-0000-0000A1250000}"/>
    <cellStyle name="F3 26" xfId="9670" xr:uid="{00000000-0005-0000-0000-0000A2250000}"/>
    <cellStyle name="F3 27" xfId="9671" xr:uid="{00000000-0005-0000-0000-0000A3250000}"/>
    <cellStyle name="F3 28" xfId="9672" xr:uid="{00000000-0005-0000-0000-0000A4250000}"/>
    <cellStyle name="F3 29" xfId="9673" xr:uid="{00000000-0005-0000-0000-0000A5250000}"/>
    <cellStyle name="F3 3" xfId="9674" xr:uid="{00000000-0005-0000-0000-0000A6250000}"/>
    <cellStyle name="F3 3 10" xfId="9675" xr:uid="{00000000-0005-0000-0000-0000A7250000}"/>
    <cellStyle name="F3 3 11" xfId="9676" xr:uid="{00000000-0005-0000-0000-0000A8250000}"/>
    <cellStyle name="F3 3 12" xfId="9677" xr:uid="{00000000-0005-0000-0000-0000A9250000}"/>
    <cellStyle name="F3 3 13" xfId="9678" xr:uid="{00000000-0005-0000-0000-0000AA250000}"/>
    <cellStyle name="F3 3 14" xfId="9679" xr:uid="{00000000-0005-0000-0000-0000AB250000}"/>
    <cellStyle name="F3 3 2" xfId="9680" xr:uid="{00000000-0005-0000-0000-0000AC250000}"/>
    <cellStyle name="F3 3 3" xfId="9681" xr:uid="{00000000-0005-0000-0000-0000AD250000}"/>
    <cellStyle name="F3 3 4" xfId="9682" xr:uid="{00000000-0005-0000-0000-0000AE250000}"/>
    <cellStyle name="F3 3 5" xfId="9683" xr:uid="{00000000-0005-0000-0000-0000AF250000}"/>
    <cellStyle name="F3 3 6" xfId="9684" xr:uid="{00000000-0005-0000-0000-0000B0250000}"/>
    <cellStyle name="F3 3 7" xfId="9685" xr:uid="{00000000-0005-0000-0000-0000B1250000}"/>
    <cellStyle name="F3 3 8" xfId="9686" xr:uid="{00000000-0005-0000-0000-0000B2250000}"/>
    <cellStyle name="F3 3 9" xfId="9687" xr:uid="{00000000-0005-0000-0000-0000B3250000}"/>
    <cellStyle name="F3 4" xfId="9688" xr:uid="{00000000-0005-0000-0000-0000B4250000}"/>
    <cellStyle name="F3 4 10" xfId="9689" xr:uid="{00000000-0005-0000-0000-0000B5250000}"/>
    <cellStyle name="F3 4 11" xfId="9690" xr:uid="{00000000-0005-0000-0000-0000B6250000}"/>
    <cellStyle name="F3 4 12" xfId="9691" xr:uid="{00000000-0005-0000-0000-0000B7250000}"/>
    <cellStyle name="F3 4 13" xfId="9692" xr:uid="{00000000-0005-0000-0000-0000B8250000}"/>
    <cellStyle name="F3 4 14" xfId="9693" xr:uid="{00000000-0005-0000-0000-0000B9250000}"/>
    <cellStyle name="F3 4 2" xfId="9694" xr:uid="{00000000-0005-0000-0000-0000BA250000}"/>
    <cellStyle name="F3 4 3" xfId="9695" xr:uid="{00000000-0005-0000-0000-0000BB250000}"/>
    <cellStyle name="F3 4 4" xfId="9696" xr:uid="{00000000-0005-0000-0000-0000BC250000}"/>
    <cellStyle name="F3 4 5" xfId="9697" xr:uid="{00000000-0005-0000-0000-0000BD250000}"/>
    <cellStyle name="F3 4 6" xfId="9698" xr:uid="{00000000-0005-0000-0000-0000BE250000}"/>
    <cellStyle name="F3 4 7" xfId="9699" xr:uid="{00000000-0005-0000-0000-0000BF250000}"/>
    <cellStyle name="F3 4 8" xfId="9700" xr:uid="{00000000-0005-0000-0000-0000C0250000}"/>
    <cellStyle name="F3 4 9" xfId="9701" xr:uid="{00000000-0005-0000-0000-0000C1250000}"/>
    <cellStyle name="F3 5" xfId="9702" xr:uid="{00000000-0005-0000-0000-0000C2250000}"/>
    <cellStyle name="F3 5 10" xfId="9703" xr:uid="{00000000-0005-0000-0000-0000C3250000}"/>
    <cellStyle name="F3 5 11" xfId="9704" xr:uid="{00000000-0005-0000-0000-0000C4250000}"/>
    <cellStyle name="F3 5 12" xfId="9705" xr:uid="{00000000-0005-0000-0000-0000C5250000}"/>
    <cellStyle name="F3 5 13" xfId="9706" xr:uid="{00000000-0005-0000-0000-0000C6250000}"/>
    <cellStyle name="F3 5 14" xfId="9707" xr:uid="{00000000-0005-0000-0000-0000C7250000}"/>
    <cellStyle name="F3 5 2" xfId="9708" xr:uid="{00000000-0005-0000-0000-0000C8250000}"/>
    <cellStyle name="F3 5 3" xfId="9709" xr:uid="{00000000-0005-0000-0000-0000C9250000}"/>
    <cellStyle name="F3 5 4" xfId="9710" xr:uid="{00000000-0005-0000-0000-0000CA250000}"/>
    <cellStyle name="F3 5 5" xfId="9711" xr:uid="{00000000-0005-0000-0000-0000CB250000}"/>
    <cellStyle name="F3 5 6" xfId="9712" xr:uid="{00000000-0005-0000-0000-0000CC250000}"/>
    <cellStyle name="F3 5 7" xfId="9713" xr:uid="{00000000-0005-0000-0000-0000CD250000}"/>
    <cellStyle name="F3 5 8" xfId="9714" xr:uid="{00000000-0005-0000-0000-0000CE250000}"/>
    <cellStyle name="F3 5 9" xfId="9715" xr:uid="{00000000-0005-0000-0000-0000CF250000}"/>
    <cellStyle name="F3 6" xfId="9716" xr:uid="{00000000-0005-0000-0000-0000D0250000}"/>
    <cellStyle name="F3 6 10" xfId="9717" xr:uid="{00000000-0005-0000-0000-0000D1250000}"/>
    <cellStyle name="F3 6 11" xfId="9718" xr:uid="{00000000-0005-0000-0000-0000D2250000}"/>
    <cellStyle name="F3 6 12" xfId="9719" xr:uid="{00000000-0005-0000-0000-0000D3250000}"/>
    <cellStyle name="F3 6 13" xfId="9720" xr:uid="{00000000-0005-0000-0000-0000D4250000}"/>
    <cellStyle name="F3 6 14" xfId="9721" xr:uid="{00000000-0005-0000-0000-0000D5250000}"/>
    <cellStyle name="F3 6 2" xfId="9722" xr:uid="{00000000-0005-0000-0000-0000D6250000}"/>
    <cellStyle name="F3 6 3" xfId="9723" xr:uid="{00000000-0005-0000-0000-0000D7250000}"/>
    <cellStyle name="F3 6 4" xfId="9724" xr:uid="{00000000-0005-0000-0000-0000D8250000}"/>
    <cellStyle name="F3 6 5" xfId="9725" xr:uid="{00000000-0005-0000-0000-0000D9250000}"/>
    <cellStyle name="F3 6 6" xfId="9726" xr:uid="{00000000-0005-0000-0000-0000DA250000}"/>
    <cellStyle name="F3 6 7" xfId="9727" xr:uid="{00000000-0005-0000-0000-0000DB250000}"/>
    <cellStyle name="F3 6 8" xfId="9728" xr:uid="{00000000-0005-0000-0000-0000DC250000}"/>
    <cellStyle name="F3 6 9" xfId="9729" xr:uid="{00000000-0005-0000-0000-0000DD250000}"/>
    <cellStyle name="F3 7" xfId="9730" xr:uid="{00000000-0005-0000-0000-0000DE250000}"/>
    <cellStyle name="F3 7 10" xfId="9731" xr:uid="{00000000-0005-0000-0000-0000DF250000}"/>
    <cellStyle name="F3 7 11" xfId="9732" xr:uid="{00000000-0005-0000-0000-0000E0250000}"/>
    <cellStyle name="F3 7 12" xfId="9733" xr:uid="{00000000-0005-0000-0000-0000E1250000}"/>
    <cellStyle name="F3 7 13" xfId="9734" xr:uid="{00000000-0005-0000-0000-0000E2250000}"/>
    <cellStyle name="F3 7 14" xfId="9735" xr:uid="{00000000-0005-0000-0000-0000E3250000}"/>
    <cellStyle name="F3 7 2" xfId="9736" xr:uid="{00000000-0005-0000-0000-0000E4250000}"/>
    <cellStyle name="F3 7 3" xfId="9737" xr:uid="{00000000-0005-0000-0000-0000E5250000}"/>
    <cellStyle name="F3 7 4" xfId="9738" xr:uid="{00000000-0005-0000-0000-0000E6250000}"/>
    <cellStyle name="F3 7 5" xfId="9739" xr:uid="{00000000-0005-0000-0000-0000E7250000}"/>
    <cellStyle name="F3 7 6" xfId="9740" xr:uid="{00000000-0005-0000-0000-0000E8250000}"/>
    <cellStyle name="F3 7 7" xfId="9741" xr:uid="{00000000-0005-0000-0000-0000E9250000}"/>
    <cellStyle name="F3 7 8" xfId="9742" xr:uid="{00000000-0005-0000-0000-0000EA250000}"/>
    <cellStyle name="F3 7 9" xfId="9743" xr:uid="{00000000-0005-0000-0000-0000EB250000}"/>
    <cellStyle name="F3 8" xfId="9744" xr:uid="{00000000-0005-0000-0000-0000EC250000}"/>
    <cellStyle name="F3 8 10" xfId="9745" xr:uid="{00000000-0005-0000-0000-0000ED250000}"/>
    <cellStyle name="F3 8 11" xfId="9746" xr:uid="{00000000-0005-0000-0000-0000EE250000}"/>
    <cellStyle name="F3 8 12" xfId="9747" xr:uid="{00000000-0005-0000-0000-0000EF250000}"/>
    <cellStyle name="F3 8 13" xfId="9748" xr:uid="{00000000-0005-0000-0000-0000F0250000}"/>
    <cellStyle name="F3 8 14" xfId="9749" xr:uid="{00000000-0005-0000-0000-0000F1250000}"/>
    <cellStyle name="F3 8 2" xfId="9750" xr:uid="{00000000-0005-0000-0000-0000F2250000}"/>
    <cellStyle name="F3 8 3" xfId="9751" xr:uid="{00000000-0005-0000-0000-0000F3250000}"/>
    <cellStyle name="F3 8 4" xfId="9752" xr:uid="{00000000-0005-0000-0000-0000F4250000}"/>
    <cellStyle name="F3 8 5" xfId="9753" xr:uid="{00000000-0005-0000-0000-0000F5250000}"/>
    <cellStyle name="F3 8 6" xfId="9754" xr:uid="{00000000-0005-0000-0000-0000F6250000}"/>
    <cellStyle name="F3 8 7" xfId="9755" xr:uid="{00000000-0005-0000-0000-0000F7250000}"/>
    <cellStyle name="F3 8 8" xfId="9756" xr:uid="{00000000-0005-0000-0000-0000F8250000}"/>
    <cellStyle name="F3 8 9" xfId="9757" xr:uid="{00000000-0005-0000-0000-0000F9250000}"/>
    <cellStyle name="F3 9" xfId="9758" xr:uid="{00000000-0005-0000-0000-0000FA250000}"/>
    <cellStyle name="F3 9 10" xfId="9759" xr:uid="{00000000-0005-0000-0000-0000FB250000}"/>
    <cellStyle name="F3 9 11" xfId="9760" xr:uid="{00000000-0005-0000-0000-0000FC250000}"/>
    <cellStyle name="F3 9 12" xfId="9761" xr:uid="{00000000-0005-0000-0000-0000FD250000}"/>
    <cellStyle name="F3 9 13" xfId="9762" xr:uid="{00000000-0005-0000-0000-0000FE250000}"/>
    <cellStyle name="F3 9 14" xfId="9763" xr:uid="{00000000-0005-0000-0000-0000FF250000}"/>
    <cellStyle name="F3 9 2" xfId="9764" xr:uid="{00000000-0005-0000-0000-000000260000}"/>
    <cellStyle name="F3 9 3" xfId="9765" xr:uid="{00000000-0005-0000-0000-000001260000}"/>
    <cellStyle name="F3 9 4" xfId="9766" xr:uid="{00000000-0005-0000-0000-000002260000}"/>
    <cellStyle name="F3 9 5" xfId="9767" xr:uid="{00000000-0005-0000-0000-000003260000}"/>
    <cellStyle name="F3 9 6" xfId="9768" xr:uid="{00000000-0005-0000-0000-000004260000}"/>
    <cellStyle name="F3 9 7" xfId="9769" xr:uid="{00000000-0005-0000-0000-000005260000}"/>
    <cellStyle name="F3 9 8" xfId="9770" xr:uid="{00000000-0005-0000-0000-000006260000}"/>
    <cellStyle name="F3 9 9" xfId="9771" xr:uid="{00000000-0005-0000-0000-000007260000}"/>
    <cellStyle name="F3_1. PPh29_2008_OK_OK_1_3ToBook" xfId="9772" xr:uid="{00000000-0005-0000-0000-000008260000}"/>
    <cellStyle name="F4" xfId="1407" xr:uid="{00000000-0005-0000-0000-000009260000}"/>
    <cellStyle name="F4 10" xfId="9773" xr:uid="{00000000-0005-0000-0000-00000A260000}"/>
    <cellStyle name="F4 10 10" xfId="9774" xr:uid="{00000000-0005-0000-0000-00000B260000}"/>
    <cellStyle name="F4 10 11" xfId="9775" xr:uid="{00000000-0005-0000-0000-00000C260000}"/>
    <cellStyle name="F4 10 12" xfId="9776" xr:uid="{00000000-0005-0000-0000-00000D260000}"/>
    <cellStyle name="F4 10 13" xfId="9777" xr:uid="{00000000-0005-0000-0000-00000E260000}"/>
    <cellStyle name="F4 10 14" xfId="9778" xr:uid="{00000000-0005-0000-0000-00000F260000}"/>
    <cellStyle name="F4 10 2" xfId="9779" xr:uid="{00000000-0005-0000-0000-000010260000}"/>
    <cellStyle name="F4 10 3" xfId="9780" xr:uid="{00000000-0005-0000-0000-000011260000}"/>
    <cellStyle name="F4 10 4" xfId="9781" xr:uid="{00000000-0005-0000-0000-000012260000}"/>
    <cellStyle name="F4 10 5" xfId="9782" xr:uid="{00000000-0005-0000-0000-000013260000}"/>
    <cellStyle name="F4 10 6" xfId="9783" xr:uid="{00000000-0005-0000-0000-000014260000}"/>
    <cellStyle name="F4 10 7" xfId="9784" xr:uid="{00000000-0005-0000-0000-000015260000}"/>
    <cellStyle name="F4 10 8" xfId="9785" xr:uid="{00000000-0005-0000-0000-000016260000}"/>
    <cellStyle name="F4 10 9" xfId="9786" xr:uid="{00000000-0005-0000-0000-000017260000}"/>
    <cellStyle name="F4 11" xfId="9787" xr:uid="{00000000-0005-0000-0000-000018260000}"/>
    <cellStyle name="F4 11 10" xfId="9788" xr:uid="{00000000-0005-0000-0000-000019260000}"/>
    <cellStyle name="F4 11 11" xfId="9789" xr:uid="{00000000-0005-0000-0000-00001A260000}"/>
    <cellStyle name="F4 11 12" xfId="9790" xr:uid="{00000000-0005-0000-0000-00001B260000}"/>
    <cellStyle name="F4 11 13" xfId="9791" xr:uid="{00000000-0005-0000-0000-00001C260000}"/>
    <cellStyle name="F4 11 14" xfId="9792" xr:uid="{00000000-0005-0000-0000-00001D260000}"/>
    <cellStyle name="F4 11 2" xfId="9793" xr:uid="{00000000-0005-0000-0000-00001E260000}"/>
    <cellStyle name="F4 11 3" xfId="9794" xr:uid="{00000000-0005-0000-0000-00001F260000}"/>
    <cellStyle name="F4 11 4" xfId="9795" xr:uid="{00000000-0005-0000-0000-000020260000}"/>
    <cellStyle name="F4 11 5" xfId="9796" xr:uid="{00000000-0005-0000-0000-000021260000}"/>
    <cellStyle name="F4 11 6" xfId="9797" xr:uid="{00000000-0005-0000-0000-000022260000}"/>
    <cellStyle name="F4 11 7" xfId="9798" xr:uid="{00000000-0005-0000-0000-000023260000}"/>
    <cellStyle name="F4 11 8" xfId="9799" xr:uid="{00000000-0005-0000-0000-000024260000}"/>
    <cellStyle name="F4 11 9" xfId="9800" xr:uid="{00000000-0005-0000-0000-000025260000}"/>
    <cellStyle name="F4 12" xfId="9801" xr:uid="{00000000-0005-0000-0000-000026260000}"/>
    <cellStyle name="F4 12 10" xfId="9802" xr:uid="{00000000-0005-0000-0000-000027260000}"/>
    <cellStyle name="F4 12 11" xfId="9803" xr:uid="{00000000-0005-0000-0000-000028260000}"/>
    <cellStyle name="F4 12 12" xfId="9804" xr:uid="{00000000-0005-0000-0000-000029260000}"/>
    <cellStyle name="F4 12 13" xfId="9805" xr:uid="{00000000-0005-0000-0000-00002A260000}"/>
    <cellStyle name="F4 12 14" xfId="9806" xr:uid="{00000000-0005-0000-0000-00002B260000}"/>
    <cellStyle name="F4 12 2" xfId="9807" xr:uid="{00000000-0005-0000-0000-00002C260000}"/>
    <cellStyle name="F4 12 3" xfId="9808" xr:uid="{00000000-0005-0000-0000-00002D260000}"/>
    <cellStyle name="F4 12 4" xfId="9809" xr:uid="{00000000-0005-0000-0000-00002E260000}"/>
    <cellStyle name="F4 12 5" xfId="9810" xr:uid="{00000000-0005-0000-0000-00002F260000}"/>
    <cellStyle name="F4 12 6" xfId="9811" xr:uid="{00000000-0005-0000-0000-000030260000}"/>
    <cellStyle name="F4 12 7" xfId="9812" xr:uid="{00000000-0005-0000-0000-000031260000}"/>
    <cellStyle name="F4 12 8" xfId="9813" xr:uid="{00000000-0005-0000-0000-000032260000}"/>
    <cellStyle name="F4 12 9" xfId="9814" xr:uid="{00000000-0005-0000-0000-000033260000}"/>
    <cellStyle name="F4 13" xfId="9815" xr:uid="{00000000-0005-0000-0000-000034260000}"/>
    <cellStyle name="F4 13 10" xfId="9816" xr:uid="{00000000-0005-0000-0000-000035260000}"/>
    <cellStyle name="F4 13 11" xfId="9817" xr:uid="{00000000-0005-0000-0000-000036260000}"/>
    <cellStyle name="F4 13 12" xfId="9818" xr:uid="{00000000-0005-0000-0000-000037260000}"/>
    <cellStyle name="F4 13 13" xfId="9819" xr:uid="{00000000-0005-0000-0000-000038260000}"/>
    <cellStyle name="F4 13 14" xfId="9820" xr:uid="{00000000-0005-0000-0000-000039260000}"/>
    <cellStyle name="F4 13 2" xfId="9821" xr:uid="{00000000-0005-0000-0000-00003A260000}"/>
    <cellStyle name="F4 13 3" xfId="9822" xr:uid="{00000000-0005-0000-0000-00003B260000}"/>
    <cellStyle name="F4 13 4" xfId="9823" xr:uid="{00000000-0005-0000-0000-00003C260000}"/>
    <cellStyle name="F4 13 5" xfId="9824" xr:uid="{00000000-0005-0000-0000-00003D260000}"/>
    <cellStyle name="F4 13 6" xfId="9825" xr:uid="{00000000-0005-0000-0000-00003E260000}"/>
    <cellStyle name="F4 13 7" xfId="9826" xr:uid="{00000000-0005-0000-0000-00003F260000}"/>
    <cellStyle name="F4 13 8" xfId="9827" xr:uid="{00000000-0005-0000-0000-000040260000}"/>
    <cellStyle name="F4 13 9" xfId="9828" xr:uid="{00000000-0005-0000-0000-000041260000}"/>
    <cellStyle name="F4 14" xfId="9829" xr:uid="{00000000-0005-0000-0000-000042260000}"/>
    <cellStyle name="F4 14 10" xfId="9830" xr:uid="{00000000-0005-0000-0000-000043260000}"/>
    <cellStyle name="F4 14 11" xfId="9831" xr:uid="{00000000-0005-0000-0000-000044260000}"/>
    <cellStyle name="F4 14 12" xfId="9832" xr:uid="{00000000-0005-0000-0000-000045260000}"/>
    <cellStyle name="F4 14 13" xfId="9833" xr:uid="{00000000-0005-0000-0000-000046260000}"/>
    <cellStyle name="F4 14 14" xfId="9834" xr:uid="{00000000-0005-0000-0000-000047260000}"/>
    <cellStyle name="F4 14 2" xfId="9835" xr:uid="{00000000-0005-0000-0000-000048260000}"/>
    <cellStyle name="F4 14 3" xfId="9836" xr:uid="{00000000-0005-0000-0000-000049260000}"/>
    <cellStyle name="F4 14 4" xfId="9837" xr:uid="{00000000-0005-0000-0000-00004A260000}"/>
    <cellStyle name="F4 14 5" xfId="9838" xr:uid="{00000000-0005-0000-0000-00004B260000}"/>
    <cellStyle name="F4 14 6" xfId="9839" xr:uid="{00000000-0005-0000-0000-00004C260000}"/>
    <cellStyle name="F4 14 7" xfId="9840" xr:uid="{00000000-0005-0000-0000-00004D260000}"/>
    <cellStyle name="F4 14 8" xfId="9841" xr:uid="{00000000-0005-0000-0000-00004E260000}"/>
    <cellStyle name="F4 14 9" xfId="9842" xr:uid="{00000000-0005-0000-0000-00004F260000}"/>
    <cellStyle name="F4 15" xfId="9843" xr:uid="{00000000-0005-0000-0000-000050260000}"/>
    <cellStyle name="F4 15 10" xfId="9844" xr:uid="{00000000-0005-0000-0000-000051260000}"/>
    <cellStyle name="F4 15 11" xfId="9845" xr:uid="{00000000-0005-0000-0000-000052260000}"/>
    <cellStyle name="F4 15 12" xfId="9846" xr:uid="{00000000-0005-0000-0000-000053260000}"/>
    <cellStyle name="F4 15 13" xfId="9847" xr:uid="{00000000-0005-0000-0000-000054260000}"/>
    <cellStyle name="F4 15 14" xfId="9848" xr:uid="{00000000-0005-0000-0000-000055260000}"/>
    <cellStyle name="F4 15 2" xfId="9849" xr:uid="{00000000-0005-0000-0000-000056260000}"/>
    <cellStyle name="F4 15 3" xfId="9850" xr:uid="{00000000-0005-0000-0000-000057260000}"/>
    <cellStyle name="F4 15 4" xfId="9851" xr:uid="{00000000-0005-0000-0000-000058260000}"/>
    <cellStyle name="F4 15 5" xfId="9852" xr:uid="{00000000-0005-0000-0000-000059260000}"/>
    <cellStyle name="F4 15 6" xfId="9853" xr:uid="{00000000-0005-0000-0000-00005A260000}"/>
    <cellStyle name="F4 15 7" xfId="9854" xr:uid="{00000000-0005-0000-0000-00005B260000}"/>
    <cellStyle name="F4 15 8" xfId="9855" xr:uid="{00000000-0005-0000-0000-00005C260000}"/>
    <cellStyle name="F4 15 9" xfId="9856" xr:uid="{00000000-0005-0000-0000-00005D260000}"/>
    <cellStyle name="F4 16" xfId="9857" xr:uid="{00000000-0005-0000-0000-00005E260000}"/>
    <cellStyle name="F4 17" xfId="9858" xr:uid="{00000000-0005-0000-0000-00005F260000}"/>
    <cellStyle name="F4 18" xfId="9859" xr:uid="{00000000-0005-0000-0000-000060260000}"/>
    <cellStyle name="F4 19" xfId="9860" xr:uid="{00000000-0005-0000-0000-000061260000}"/>
    <cellStyle name="F4 2" xfId="9861" xr:uid="{00000000-0005-0000-0000-000062260000}"/>
    <cellStyle name="F4 2 10" xfId="9862" xr:uid="{00000000-0005-0000-0000-000063260000}"/>
    <cellStyle name="F4 2 11" xfId="9863" xr:uid="{00000000-0005-0000-0000-000064260000}"/>
    <cellStyle name="F4 2 12" xfId="9864" xr:uid="{00000000-0005-0000-0000-000065260000}"/>
    <cellStyle name="F4 2 13" xfId="9865" xr:uid="{00000000-0005-0000-0000-000066260000}"/>
    <cellStyle name="F4 2 14" xfId="9866" xr:uid="{00000000-0005-0000-0000-000067260000}"/>
    <cellStyle name="F4 2 2" xfId="9867" xr:uid="{00000000-0005-0000-0000-000068260000}"/>
    <cellStyle name="F4 2 3" xfId="9868" xr:uid="{00000000-0005-0000-0000-000069260000}"/>
    <cellStyle name="F4 2 4" xfId="9869" xr:uid="{00000000-0005-0000-0000-00006A260000}"/>
    <cellStyle name="F4 2 5" xfId="9870" xr:uid="{00000000-0005-0000-0000-00006B260000}"/>
    <cellStyle name="F4 2 6" xfId="9871" xr:uid="{00000000-0005-0000-0000-00006C260000}"/>
    <cellStyle name="F4 2 7" xfId="9872" xr:uid="{00000000-0005-0000-0000-00006D260000}"/>
    <cellStyle name="F4 2 8" xfId="9873" xr:uid="{00000000-0005-0000-0000-00006E260000}"/>
    <cellStyle name="F4 2 9" xfId="9874" xr:uid="{00000000-0005-0000-0000-00006F260000}"/>
    <cellStyle name="F4 20" xfId="9875" xr:uid="{00000000-0005-0000-0000-000070260000}"/>
    <cellStyle name="F4 21" xfId="9876" xr:uid="{00000000-0005-0000-0000-000071260000}"/>
    <cellStyle name="F4 22" xfId="9877" xr:uid="{00000000-0005-0000-0000-000072260000}"/>
    <cellStyle name="F4 23" xfId="9878" xr:uid="{00000000-0005-0000-0000-000073260000}"/>
    <cellStyle name="F4 24" xfId="9879" xr:uid="{00000000-0005-0000-0000-000074260000}"/>
    <cellStyle name="F4 25" xfId="9880" xr:uid="{00000000-0005-0000-0000-000075260000}"/>
    <cellStyle name="F4 26" xfId="9881" xr:uid="{00000000-0005-0000-0000-000076260000}"/>
    <cellStyle name="F4 27" xfId="9882" xr:uid="{00000000-0005-0000-0000-000077260000}"/>
    <cellStyle name="F4 28" xfId="9883" xr:uid="{00000000-0005-0000-0000-000078260000}"/>
    <cellStyle name="F4 29" xfId="9884" xr:uid="{00000000-0005-0000-0000-000079260000}"/>
    <cellStyle name="F4 3" xfId="9885" xr:uid="{00000000-0005-0000-0000-00007A260000}"/>
    <cellStyle name="F4 3 10" xfId="9886" xr:uid="{00000000-0005-0000-0000-00007B260000}"/>
    <cellStyle name="F4 3 11" xfId="9887" xr:uid="{00000000-0005-0000-0000-00007C260000}"/>
    <cellStyle name="F4 3 12" xfId="9888" xr:uid="{00000000-0005-0000-0000-00007D260000}"/>
    <cellStyle name="F4 3 13" xfId="9889" xr:uid="{00000000-0005-0000-0000-00007E260000}"/>
    <cellStyle name="F4 3 14" xfId="9890" xr:uid="{00000000-0005-0000-0000-00007F260000}"/>
    <cellStyle name="F4 3 2" xfId="9891" xr:uid="{00000000-0005-0000-0000-000080260000}"/>
    <cellStyle name="F4 3 3" xfId="9892" xr:uid="{00000000-0005-0000-0000-000081260000}"/>
    <cellStyle name="F4 3 4" xfId="9893" xr:uid="{00000000-0005-0000-0000-000082260000}"/>
    <cellStyle name="F4 3 5" xfId="9894" xr:uid="{00000000-0005-0000-0000-000083260000}"/>
    <cellStyle name="F4 3 6" xfId="9895" xr:uid="{00000000-0005-0000-0000-000084260000}"/>
    <cellStyle name="F4 3 7" xfId="9896" xr:uid="{00000000-0005-0000-0000-000085260000}"/>
    <cellStyle name="F4 3 8" xfId="9897" xr:uid="{00000000-0005-0000-0000-000086260000}"/>
    <cellStyle name="F4 3 9" xfId="9898" xr:uid="{00000000-0005-0000-0000-000087260000}"/>
    <cellStyle name="F4 4" xfId="9899" xr:uid="{00000000-0005-0000-0000-000088260000}"/>
    <cellStyle name="F4 4 10" xfId="9900" xr:uid="{00000000-0005-0000-0000-000089260000}"/>
    <cellStyle name="F4 4 11" xfId="9901" xr:uid="{00000000-0005-0000-0000-00008A260000}"/>
    <cellStyle name="F4 4 12" xfId="9902" xr:uid="{00000000-0005-0000-0000-00008B260000}"/>
    <cellStyle name="F4 4 13" xfId="9903" xr:uid="{00000000-0005-0000-0000-00008C260000}"/>
    <cellStyle name="F4 4 14" xfId="9904" xr:uid="{00000000-0005-0000-0000-00008D260000}"/>
    <cellStyle name="F4 4 2" xfId="9905" xr:uid="{00000000-0005-0000-0000-00008E260000}"/>
    <cellStyle name="F4 4 3" xfId="9906" xr:uid="{00000000-0005-0000-0000-00008F260000}"/>
    <cellStyle name="F4 4 4" xfId="9907" xr:uid="{00000000-0005-0000-0000-000090260000}"/>
    <cellStyle name="F4 4 5" xfId="9908" xr:uid="{00000000-0005-0000-0000-000091260000}"/>
    <cellStyle name="F4 4 6" xfId="9909" xr:uid="{00000000-0005-0000-0000-000092260000}"/>
    <cellStyle name="F4 4 7" xfId="9910" xr:uid="{00000000-0005-0000-0000-000093260000}"/>
    <cellStyle name="F4 4 8" xfId="9911" xr:uid="{00000000-0005-0000-0000-000094260000}"/>
    <cellStyle name="F4 4 9" xfId="9912" xr:uid="{00000000-0005-0000-0000-000095260000}"/>
    <cellStyle name="F4 5" xfId="9913" xr:uid="{00000000-0005-0000-0000-000096260000}"/>
    <cellStyle name="F4 5 10" xfId="9914" xr:uid="{00000000-0005-0000-0000-000097260000}"/>
    <cellStyle name="F4 5 11" xfId="9915" xr:uid="{00000000-0005-0000-0000-000098260000}"/>
    <cellStyle name="F4 5 12" xfId="9916" xr:uid="{00000000-0005-0000-0000-000099260000}"/>
    <cellStyle name="F4 5 13" xfId="9917" xr:uid="{00000000-0005-0000-0000-00009A260000}"/>
    <cellStyle name="F4 5 14" xfId="9918" xr:uid="{00000000-0005-0000-0000-00009B260000}"/>
    <cellStyle name="F4 5 2" xfId="9919" xr:uid="{00000000-0005-0000-0000-00009C260000}"/>
    <cellStyle name="F4 5 3" xfId="9920" xr:uid="{00000000-0005-0000-0000-00009D260000}"/>
    <cellStyle name="F4 5 4" xfId="9921" xr:uid="{00000000-0005-0000-0000-00009E260000}"/>
    <cellStyle name="F4 5 5" xfId="9922" xr:uid="{00000000-0005-0000-0000-00009F260000}"/>
    <cellStyle name="F4 5 6" xfId="9923" xr:uid="{00000000-0005-0000-0000-0000A0260000}"/>
    <cellStyle name="F4 5 7" xfId="9924" xr:uid="{00000000-0005-0000-0000-0000A1260000}"/>
    <cellStyle name="F4 5 8" xfId="9925" xr:uid="{00000000-0005-0000-0000-0000A2260000}"/>
    <cellStyle name="F4 5 9" xfId="9926" xr:uid="{00000000-0005-0000-0000-0000A3260000}"/>
    <cellStyle name="F4 6" xfId="9927" xr:uid="{00000000-0005-0000-0000-0000A4260000}"/>
    <cellStyle name="F4 6 10" xfId="9928" xr:uid="{00000000-0005-0000-0000-0000A5260000}"/>
    <cellStyle name="F4 6 11" xfId="9929" xr:uid="{00000000-0005-0000-0000-0000A6260000}"/>
    <cellStyle name="F4 6 12" xfId="9930" xr:uid="{00000000-0005-0000-0000-0000A7260000}"/>
    <cellStyle name="F4 6 13" xfId="9931" xr:uid="{00000000-0005-0000-0000-0000A8260000}"/>
    <cellStyle name="F4 6 14" xfId="9932" xr:uid="{00000000-0005-0000-0000-0000A9260000}"/>
    <cellStyle name="F4 6 2" xfId="9933" xr:uid="{00000000-0005-0000-0000-0000AA260000}"/>
    <cellStyle name="F4 6 3" xfId="9934" xr:uid="{00000000-0005-0000-0000-0000AB260000}"/>
    <cellStyle name="F4 6 4" xfId="9935" xr:uid="{00000000-0005-0000-0000-0000AC260000}"/>
    <cellStyle name="F4 6 5" xfId="9936" xr:uid="{00000000-0005-0000-0000-0000AD260000}"/>
    <cellStyle name="F4 6 6" xfId="9937" xr:uid="{00000000-0005-0000-0000-0000AE260000}"/>
    <cellStyle name="F4 6 7" xfId="9938" xr:uid="{00000000-0005-0000-0000-0000AF260000}"/>
    <cellStyle name="F4 6 8" xfId="9939" xr:uid="{00000000-0005-0000-0000-0000B0260000}"/>
    <cellStyle name="F4 6 9" xfId="9940" xr:uid="{00000000-0005-0000-0000-0000B1260000}"/>
    <cellStyle name="F4 7" xfId="9941" xr:uid="{00000000-0005-0000-0000-0000B2260000}"/>
    <cellStyle name="F4 7 10" xfId="9942" xr:uid="{00000000-0005-0000-0000-0000B3260000}"/>
    <cellStyle name="F4 7 11" xfId="9943" xr:uid="{00000000-0005-0000-0000-0000B4260000}"/>
    <cellStyle name="F4 7 12" xfId="9944" xr:uid="{00000000-0005-0000-0000-0000B5260000}"/>
    <cellStyle name="F4 7 13" xfId="9945" xr:uid="{00000000-0005-0000-0000-0000B6260000}"/>
    <cellStyle name="F4 7 14" xfId="9946" xr:uid="{00000000-0005-0000-0000-0000B7260000}"/>
    <cellStyle name="F4 7 2" xfId="9947" xr:uid="{00000000-0005-0000-0000-0000B8260000}"/>
    <cellStyle name="F4 7 3" xfId="9948" xr:uid="{00000000-0005-0000-0000-0000B9260000}"/>
    <cellStyle name="F4 7 4" xfId="9949" xr:uid="{00000000-0005-0000-0000-0000BA260000}"/>
    <cellStyle name="F4 7 5" xfId="9950" xr:uid="{00000000-0005-0000-0000-0000BB260000}"/>
    <cellStyle name="F4 7 6" xfId="9951" xr:uid="{00000000-0005-0000-0000-0000BC260000}"/>
    <cellStyle name="F4 7 7" xfId="9952" xr:uid="{00000000-0005-0000-0000-0000BD260000}"/>
    <cellStyle name="F4 7 8" xfId="9953" xr:uid="{00000000-0005-0000-0000-0000BE260000}"/>
    <cellStyle name="F4 7 9" xfId="9954" xr:uid="{00000000-0005-0000-0000-0000BF260000}"/>
    <cellStyle name="F4 8" xfId="9955" xr:uid="{00000000-0005-0000-0000-0000C0260000}"/>
    <cellStyle name="F4 8 10" xfId="9956" xr:uid="{00000000-0005-0000-0000-0000C1260000}"/>
    <cellStyle name="F4 8 11" xfId="9957" xr:uid="{00000000-0005-0000-0000-0000C2260000}"/>
    <cellStyle name="F4 8 12" xfId="9958" xr:uid="{00000000-0005-0000-0000-0000C3260000}"/>
    <cellStyle name="F4 8 13" xfId="9959" xr:uid="{00000000-0005-0000-0000-0000C4260000}"/>
    <cellStyle name="F4 8 14" xfId="9960" xr:uid="{00000000-0005-0000-0000-0000C5260000}"/>
    <cellStyle name="F4 8 2" xfId="9961" xr:uid="{00000000-0005-0000-0000-0000C6260000}"/>
    <cellStyle name="F4 8 3" xfId="9962" xr:uid="{00000000-0005-0000-0000-0000C7260000}"/>
    <cellStyle name="F4 8 4" xfId="9963" xr:uid="{00000000-0005-0000-0000-0000C8260000}"/>
    <cellStyle name="F4 8 5" xfId="9964" xr:uid="{00000000-0005-0000-0000-0000C9260000}"/>
    <cellStyle name="F4 8 6" xfId="9965" xr:uid="{00000000-0005-0000-0000-0000CA260000}"/>
    <cellStyle name="F4 8 7" xfId="9966" xr:uid="{00000000-0005-0000-0000-0000CB260000}"/>
    <cellStyle name="F4 8 8" xfId="9967" xr:uid="{00000000-0005-0000-0000-0000CC260000}"/>
    <cellStyle name="F4 8 9" xfId="9968" xr:uid="{00000000-0005-0000-0000-0000CD260000}"/>
    <cellStyle name="F4 9" xfId="9969" xr:uid="{00000000-0005-0000-0000-0000CE260000}"/>
    <cellStyle name="F4 9 10" xfId="9970" xr:uid="{00000000-0005-0000-0000-0000CF260000}"/>
    <cellStyle name="F4 9 11" xfId="9971" xr:uid="{00000000-0005-0000-0000-0000D0260000}"/>
    <cellStyle name="F4 9 12" xfId="9972" xr:uid="{00000000-0005-0000-0000-0000D1260000}"/>
    <cellStyle name="F4 9 13" xfId="9973" xr:uid="{00000000-0005-0000-0000-0000D2260000}"/>
    <cellStyle name="F4 9 14" xfId="9974" xr:uid="{00000000-0005-0000-0000-0000D3260000}"/>
    <cellStyle name="F4 9 2" xfId="9975" xr:uid="{00000000-0005-0000-0000-0000D4260000}"/>
    <cellStyle name="F4 9 3" xfId="9976" xr:uid="{00000000-0005-0000-0000-0000D5260000}"/>
    <cellStyle name="F4 9 4" xfId="9977" xr:uid="{00000000-0005-0000-0000-0000D6260000}"/>
    <cellStyle name="F4 9 5" xfId="9978" xr:uid="{00000000-0005-0000-0000-0000D7260000}"/>
    <cellStyle name="F4 9 6" xfId="9979" xr:uid="{00000000-0005-0000-0000-0000D8260000}"/>
    <cellStyle name="F4 9 7" xfId="9980" xr:uid="{00000000-0005-0000-0000-0000D9260000}"/>
    <cellStyle name="F4 9 8" xfId="9981" xr:uid="{00000000-0005-0000-0000-0000DA260000}"/>
    <cellStyle name="F4 9 9" xfId="9982" xr:uid="{00000000-0005-0000-0000-0000DB260000}"/>
    <cellStyle name="F4_1. PPh29_2008_OK_OK_1_3ToBook" xfId="9983" xr:uid="{00000000-0005-0000-0000-0000DC260000}"/>
    <cellStyle name="F5" xfId="1408" xr:uid="{00000000-0005-0000-0000-0000DD260000}"/>
    <cellStyle name="F5 10" xfId="9984" xr:uid="{00000000-0005-0000-0000-0000DE260000}"/>
    <cellStyle name="F5 10 10" xfId="9985" xr:uid="{00000000-0005-0000-0000-0000DF260000}"/>
    <cellStyle name="F5 10 11" xfId="9986" xr:uid="{00000000-0005-0000-0000-0000E0260000}"/>
    <cellStyle name="F5 10 12" xfId="9987" xr:uid="{00000000-0005-0000-0000-0000E1260000}"/>
    <cellStyle name="F5 10 13" xfId="9988" xr:uid="{00000000-0005-0000-0000-0000E2260000}"/>
    <cellStyle name="F5 10 14" xfId="9989" xr:uid="{00000000-0005-0000-0000-0000E3260000}"/>
    <cellStyle name="F5 10 2" xfId="9990" xr:uid="{00000000-0005-0000-0000-0000E4260000}"/>
    <cellStyle name="F5 10 3" xfId="9991" xr:uid="{00000000-0005-0000-0000-0000E5260000}"/>
    <cellStyle name="F5 10 4" xfId="9992" xr:uid="{00000000-0005-0000-0000-0000E6260000}"/>
    <cellStyle name="F5 10 5" xfId="9993" xr:uid="{00000000-0005-0000-0000-0000E7260000}"/>
    <cellStyle name="F5 10 6" xfId="9994" xr:uid="{00000000-0005-0000-0000-0000E8260000}"/>
    <cellStyle name="F5 10 7" xfId="9995" xr:uid="{00000000-0005-0000-0000-0000E9260000}"/>
    <cellStyle name="F5 10 8" xfId="9996" xr:uid="{00000000-0005-0000-0000-0000EA260000}"/>
    <cellStyle name="F5 10 9" xfId="9997" xr:uid="{00000000-0005-0000-0000-0000EB260000}"/>
    <cellStyle name="F5 11" xfId="9998" xr:uid="{00000000-0005-0000-0000-0000EC260000}"/>
    <cellStyle name="F5 11 10" xfId="9999" xr:uid="{00000000-0005-0000-0000-0000ED260000}"/>
    <cellStyle name="F5 11 11" xfId="10000" xr:uid="{00000000-0005-0000-0000-0000EE260000}"/>
    <cellStyle name="F5 11 12" xfId="10001" xr:uid="{00000000-0005-0000-0000-0000EF260000}"/>
    <cellStyle name="F5 11 13" xfId="10002" xr:uid="{00000000-0005-0000-0000-0000F0260000}"/>
    <cellStyle name="F5 11 14" xfId="10003" xr:uid="{00000000-0005-0000-0000-0000F1260000}"/>
    <cellStyle name="F5 11 2" xfId="10004" xr:uid="{00000000-0005-0000-0000-0000F2260000}"/>
    <cellStyle name="F5 11 3" xfId="10005" xr:uid="{00000000-0005-0000-0000-0000F3260000}"/>
    <cellStyle name="F5 11 4" xfId="10006" xr:uid="{00000000-0005-0000-0000-0000F4260000}"/>
    <cellStyle name="F5 11 5" xfId="10007" xr:uid="{00000000-0005-0000-0000-0000F5260000}"/>
    <cellStyle name="F5 11 6" xfId="10008" xr:uid="{00000000-0005-0000-0000-0000F6260000}"/>
    <cellStyle name="F5 11 7" xfId="10009" xr:uid="{00000000-0005-0000-0000-0000F7260000}"/>
    <cellStyle name="F5 11 8" xfId="10010" xr:uid="{00000000-0005-0000-0000-0000F8260000}"/>
    <cellStyle name="F5 11 9" xfId="10011" xr:uid="{00000000-0005-0000-0000-0000F9260000}"/>
    <cellStyle name="F5 12" xfId="10012" xr:uid="{00000000-0005-0000-0000-0000FA260000}"/>
    <cellStyle name="F5 12 10" xfId="10013" xr:uid="{00000000-0005-0000-0000-0000FB260000}"/>
    <cellStyle name="F5 12 11" xfId="10014" xr:uid="{00000000-0005-0000-0000-0000FC260000}"/>
    <cellStyle name="F5 12 12" xfId="10015" xr:uid="{00000000-0005-0000-0000-0000FD260000}"/>
    <cellStyle name="F5 12 13" xfId="10016" xr:uid="{00000000-0005-0000-0000-0000FE260000}"/>
    <cellStyle name="F5 12 14" xfId="10017" xr:uid="{00000000-0005-0000-0000-0000FF260000}"/>
    <cellStyle name="F5 12 2" xfId="10018" xr:uid="{00000000-0005-0000-0000-000000270000}"/>
    <cellStyle name="F5 12 3" xfId="10019" xr:uid="{00000000-0005-0000-0000-000001270000}"/>
    <cellStyle name="F5 12 4" xfId="10020" xr:uid="{00000000-0005-0000-0000-000002270000}"/>
    <cellStyle name="F5 12 5" xfId="10021" xr:uid="{00000000-0005-0000-0000-000003270000}"/>
    <cellStyle name="F5 12 6" xfId="10022" xr:uid="{00000000-0005-0000-0000-000004270000}"/>
    <cellStyle name="F5 12 7" xfId="10023" xr:uid="{00000000-0005-0000-0000-000005270000}"/>
    <cellStyle name="F5 12 8" xfId="10024" xr:uid="{00000000-0005-0000-0000-000006270000}"/>
    <cellStyle name="F5 12 9" xfId="10025" xr:uid="{00000000-0005-0000-0000-000007270000}"/>
    <cellStyle name="F5 13" xfId="10026" xr:uid="{00000000-0005-0000-0000-000008270000}"/>
    <cellStyle name="F5 13 10" xfId="10027" xr:uid="{00000000-0005-0000-0000-000009270000}"/>
    <cellStyle name="F5 13 11" xfId="10028" xr:uid="{00000000-0005-0000-0000-00000A270000}"/>
    <cellStyle name="F5 13 12" xfId="10029" xr:uid="{00000000-0005-0000-0000-00000B270000}"/>
    <cellStyle name="F5 13 13" xfId="10030" xr:uid="{00000000-0005-0000-0000-00000C270000}"/>
    <cellStyle name="F5 13 14" xfId="10031" xr:uid="{00000000-0005-0000-0000-00000D270000}"/>
    <cellStyle name="F5 13 2" xfId="10032" xr:uid="{00000000-0005-0000-0000-00000E270000}"/>
    <cellStyle name="F5 13 3" xfId="10033" xr:uid="{00000000-0005-0000-0000-00000F270000}"/>
    <cellStyle name="F5 13 4" xfId="10034" xr:uid="{00000000-0005-0000-0000-000010270000}"/>
    <cellStyle name="F5 13 5" xfId="10035" xr:uid="{00000000-0005-0000-0000-000011270000}"/>
    <cellStyle name="F5 13 6" xfId="10036" xr:uid="{00000000-0005-0000-0000-000012270000}"/>
    <cellStyle name="F5 13 7" xfId="10037" xr:uid="{00000000-0005-0000-0000-000013270000}"/>
    <cellStyle name="F5 13 8" xfId="10038" xr:uid="{00000000-0005-0000-0000-000014270000}"/>
    <cellStyle name="F5 13 9" xfId="10039" xr:uid="{00000000-0005-0000-0000-000015270000}"/>
    <cellStyle name="F5 14" xfId="10040" xr:uid="{00000000-0005-0000-0000-000016270000}"/>
    <cellStyle name="F5 14 10" xfId="10041" xr:uid="{00000000-0005-0000-0000-000017270000}"/>
    <cellStyle name="F5 14 11" xfId="10042" xr:uid="{00000000-0005-0000-0000-000018270000}"/>
    <cellStyle name="F5 14 12" xfId="10043" xr:uid="{00000000-0005-0000-0000-000019270000}"/>
    <cellStyle name="F5 14 13" xfId="10044" xr:uid="{00000000-0005-0000-0000-00001A270000}"/>
    <cellStyle name="F5 14 14" xfId="10045" xr:uid="{00000000-0005-0000-0000-00001B270000}"/>
    <cellStyle name="F5 14 2" xfId="10046" xr:uid="{00000000-0005-0000-0000-00001C270000}"/>
    <cellStyle name="F5 14 3" xfId="10047" xr:uid="{00000000-0005-0000-0000-00001D270000}"/>
    <cellStyle name="F5 14 4" xfId="10048" xr:uid="{00000000-0005-0000-0000-00001E270000}"/>
    <cellStyle name="F5 14 5" xfId="10049" xr:uid="{00000000-0005-0000-0000-00001F270000}"/>
    <cellStyle name="F5 14 6" xfId="10050" xr:uid="{00000000-0005-0000-0000-000020270000}"/>
    <cellStyle name="F5 14 7" xfId="10051" xr:uid="{00000000-0005-0000-0000-000021270000}"/>
    <cellStyle name="F5 14 8" xfId="10052" xr:uid="{00000000-0005-0000-0000-000022270000}"/>
    <cellStyle name="F5 14 9" xfId="10053" xr:uid="{00000000-0005-0000-0000-000023270000}"/>
    <cellStyle name="F5 15" xfId="10054" xr:uid="{00000000-0005-0000-0000-000024270000}"/>
    <cellStyle name="F5 15 10" xfId="10055" xr:uid="{00000000-0005-0000-0000-000025270000}"/>
    <cellStyle name="F5 15 11" xfId="10056" xr:uid="{00000000-0005-0000-0000-000026270000}"/>
    <cellStyle name="F5 15 12" xfId="10057" xr:uid="{00000000-0005-0000-0000-000027270000}"/>
    <cellStyle name="F5 15 13" xfId="10058" xr:uid="{00000000-0005-0000-0000-000028270000}"/>
    <cellStyle name="F5 15 14" xfId="10059" xr:uid="{00000000-0005-0000-0000-000029270000}"/>
    <cellStyle name="F5 15 2" xfId="10060" xr:uid="{00000000-0005-0000-0000-00002A270000}"/>
    <cellStyle name="F5 15 3" xfId="10061" xr:uid="{00000000-0005-0000-0000-00002B270000}"/>
    <cellStyle name="F5 15 4" xfId="10062" xr:uid="{00000000-0005-0000-0000-00002C270000}"/>
    <cellStyle name="F5 15 5" xfId="10063" xr:uid="{00000000-0005-0000-0000-00002D270000}"/>
    <cellStyle name="F5 15 6" xfId="10064" xr:uid="{00000000-0005-0000-0000-00002E270000}"/>
    <cellStyle name="F5 15 7" xfId="10065" xr:uid="{00000000-0005-0000-0000-00002F270000}"/>
    <cellStyle name="F5 15 8" xfId="10066" xr:uid="{00000000-0005-0000-0000-000030270000}"/>
    <cellStyle name="F5 15 9" xfId="10067" xr:uid="{00000000-0005-0000-0000-000031270000}"/>
    <cellStyle name="F5 16" xfId="10068" xr:uid="{00000000-0005-0000-0000-000032270000}"/>
    <cellStyle name="F5 17" xfId="10069" xr:uid="{00000000-0005-0000-0000-000033270000}"/>
    <cellStyle name="F5 18" xfId="10070" xr:uid="{00000000-0005-0000-0000-000034270000}"/>
    <cellStyle name="F5 19" xfId="10071" xr:uid="{00000000-0005-0000-0000-000035270000}"/>
    <cellStyle name="F5 2" xfId="10072" xr:uid="{00000000-0005-0000-0000-000036270000}"/>
    <cellStyle name="F5 2 10" xfId="10073" xr:uid="{00000000-0005-0000-0000-000037270000}"/>
    <cellStyle name="F5 2 11" xfId="10074" xr:uid="{00000000-0005-0000-0000-000038270000}"/>
    <cellStyle name="F5 2 12" xfId="10075" xr:uid="{00000000-0005-0000-0000-000039270000}"/>
    <cellStyle name="F5 2 13" xfId="10076" xr:uid="{00000000-0005-0000-0000-00003A270000}"/>
    <cellStyle name="F5 2 14" xfId="10077" xr:uid="{00000000-0005-0000-0000-00003B270000}"/>
    <cellStyle name="F5 2 2" xfId="10078" xr:uid="{00000000-0005-0000-0000-00003C270000}"/>
    <cellStyle name="F5 2 3" xfId="10079" xr:uid="{00000000-0005-0000-0000-00003D270000}"/>
    <cellStyle name="F5 2 4" xfId="10080" xr:uid="{00000000-0005-0000-0000-00003E270000}"/>
    <cellStyle name="F5 2 5" xfId="10081" xr:uid="{00000000-0005-0000-0000-00003F270000}"/>
    <cellStyle name="F5 2 6" xfId="10082" xr:uid="{00000000-0005-0000-0000-000040270000}"/>
    <cellStyle name="F5 2 7" xfId="10083" xr:uid="{00000000-0005-0000-0000-000041270000}"/>
    <cellStyle name="F5 2 8" xfId="10084" xr:uid="{00000000-0005-0000-0000-000042270000}"/>
    <cellStyle name="F5 2 9" xfId="10085" xr:uid="{00000000-0005-0000-0000-000043270000}"/>
    <cellStyle name="F5 20" xfId="10086" xr:uid="{00000000-0005-0000-0000-000044270000}"/>
    <cellStyle name="F5 21" xfId="10087" xr:uid="{00000000-0005-0000-0000-000045270000}"/>
    <cellStyle name="F5 22" xfId="10088" xr:uid="{00000000-0005-0000-0000-000046270000}"/>
    <cellStyle name="F5 23" xfId="10089" xr:uid="{00000000-0005-0000-0000-000047270000}"/>
    <cellStyle name="F5 24" xfId="10090" xr:uid="{00000000-0005-0000-0000-000048270000}"/>
    <cellStyle name="F5 25" xfId="10091" xr:uid="{00000000-0005-0000-0000-000049270000}"/>
    <cellStyle name="F5 26" xfId="10092" xr:uid="{00000000-0005-0000-0000-00004A270000}"/>
    <cellStyle name="F5 27" xfId="10093" xr:uid="{00000000-0005-0000-0000-00004B270000}"/>
    <cellStyle name="F5 28" xfId="10094" xr:uid="{00000000-0005-0000-0000-00004C270000}"/>
    <cellStyle name="F5 29" xfId="10095" xr:uid="{00000000-0005-0000-0000-00004D270000}"/>
    <cellStyle name="F5 3" xfId="10096" xr:uid="{00000000-0005-0000-0000-00004E270000}"/>
    <cellStyle name="F5 3 10" xfId="10097" xr:uid="{00000000-0005-0000-0000-00004F270000}"/>
    <cellStyle name="F5 3 11" xfId="10098" xr:uid="{00000000-0005-0000-0000-000050270000}"/>
    <cellStyle name="F5 3 12" xfId="10099" xr:uid="{00000000-0005-0000-0000-000051270000}"/>
    <cellStyle name="F5 3 13" xfId="10100" xr:uid="{00000000-0005-0000-0000-000052270000}"/>
    <cellStyle name="F5 3 14" xfId="10101" xr:uid="{00000000-0005-0000-0000-000053270000}"/>
    <cellStyle name="F5 3 2" xfId="10102" xr:uid="{00000000-0005-0000-0000-000054270000}"/>
    <cellStyle name="F5 3 3" xfId="10103" xr:uid="{00000000-0005-0000-0000-000055270000}"/>
    <cellStyle name="F5 3 4" xfId="10104" xr:uid="{00000000-0005-0000-0000-000056270000}"/>
    <cellStyle name="F5 3 5" xfId="10105" xr:uid="{00000000-0005-0000-0000-000057270000}"/>
    <cellStyle name="F5 3 6" xfId="10106" xr:uid="{00000000-0005-0000-0000-000058270000}"/>
    <cellStyle name="F5 3 7" xfId="10107" xr:uid="{00000000-0005-0000-0000-000059270000}"/>
    <cellStyle name="F5 3 8" xfId="10108" xr:uid="{00000000-0005-0000-0000-00005A270000}"/>
    <cellStyle name="F5 3 9" xfId="10109" xr:uid="{00000000-0005-0000-0000-00005B270000}"/>
    <cellStyle name="F5 4" xfId="10110" xr:uid="{00000000-0005-0000-0000-00005C270000}"/>
    <cellStyle name="F5 4 10" xfId="10111" xr:uid="{00000000-0005-0000-0000-00005D270000}"/>
    <cellStyle name="F5 4 11" xfId="10112" xr:uid="{00000000-0005-0000-0000-00005E270000}"/>
    <cellStyle name="F5 4 12" xfId="10113" xr:uid="{00000000-0005-0000-0000-00005F270000}"/>
    <cellStyle name="F5 4 13" xfId="10114" xr:uid="{00000000-0005-0000-0000-000060270000}"/>
    <cellStyle name="F5 4 14" xfId="10115" xr:uid="{00000000-0005-0000-0000-000061270000}"/>
    <cellStyle name="F5 4 2" xfId="10116" xr:uid="{00000000-0005-0000-0000-000062270000}"/>
    <cellStyle name="F5 4 3" xfId="10117" xr:uid="{00000000-0005-0000-0000-000063270000}"/>
    <cellStyle name="F5 4 4" xfId="10118" xr:uid="{00000000-0005-0000-0000-000064270000}"/>
    <cellStyle name="F5 4 5" xfId="10119" xr:uid="{00000000-0005-0000-0000-000065270000}"/>
    <cellStyle name="F5 4 6" xfId="10120" xr:uid="{00000000-0005-0000-0000-000066270000}"/>
    <cellStyle name="F5 4 7" xfId="10121" xr:uid="{00000000-0005-0000-0000-000067270000}"/>
    <cellStyle name="F5 4 8" xfId="10122" xr:uid="{00000000-0005-0000-0000-000068270000}"/>
    <cellStyle name="F5 4 9" xfId="10123" xr:uid="{00000000-0005-0000-0000-000069270000}"/>
    <cellStyle name="F5 5" xfId="10124" xr:uid="{00000000-0005-0000-0000-00006A270000}"/>
    <cellStyle name="F5 5 10" xfId="10125" xr:uid="{00000000-0005-0000-0000-00006B270000}"/>
    <cellStyle name="F5 5 11" xfId="10126" xr:uid="{00000000-0005-0000-0000-00006C270000}"/>
    <cellStyle name="F5 5 12" xfId="10127" xr:uid="{00000000-0005-0000-0000-00006D270000}"/>
    <cellStyle name="F5 5 13" xfId="10128" xr:uid="{00000000-0005-0000-0000-00006E270000}"/>
    <cellStyle name="F5 5 14" xfId="10129" xr:uid="{00000000-0005-0000-0000-00006F270000}"/>
    <cellStyle name="F5 5 2" xfId="10130" xr:uid="{00000000-0005-0000-0000-000070270000}"/>
    <cellStyle name="F5 5 3" xfId="10131" xr:uid="{00000000-0005-0000-0000-000071270000}"/>
    <cellStyle name="F5 5 4" xfId="10132" xr:uid="{00000000-0005-0000-0000-000072270000}"/>
    <cellStyle name="F5 5 5" xfId="10133" xr:uid="{00000000-0005-0000-0000-000073270000}"/>
    <cellStyle name="F5 5 6" xfId="10134" xr:uid="{00000000-0005-0000-0000-000074270000}"/>
    <cellStyle name="F5 5 7" xfId="10135" xr:uid="{00000000-0005-0000-0000-000075270000}"/>
    <cellStyle name="F5 5 8" xfId="10136" xr:uid="{00000000-0005-0000-0000-000076270000}"/>
    <cellStyle name="F5 5 9" xfId="10137" xr:uid="{00000000-0005-0000-0000-000077270000}"/>
    <cellStyle name="F5 6" xfId="10138" xr:uid="{00000000-0005-0000-0000-000078270000}"/>
    <cellStyle name="F5 6 10" xfId="10139" xr:uid="{00000000-0005-0000-0000-000079270000}"/>
    <cellStyle name="F5 6 11" xfId="10140" xr:uid="{00000000-0005-0000-0000-00007A270000}"/>
    <cellStyle name="F5 6 12" xfId="10141" xr:uid="{00000000-0005-0000-0000-00007B270000}"/>
    <cellStyle name="F5 6 13" xfId="10142" xr:uid="{00000000-0005-0000-0000-00007C270000}"/>
    <cellStyle name="F5 6 14" xfId="10143" xr:uid="{00000000-0005-0000-0000-00007D270000}"/>
    <cellStyle name="F5 6 2" xfId="10144" xr:uid="{00000000-0005-0000-0000-00007E270000}"/>
    <cellStyle name="F5 6 3" xfId="10145" xr:uid="{00000000-0005-0000-0000-00007F270000}"/>
    <cellStyle name="F5 6 4" xfId="10146" xr:uid="{00000000-0005-0000-0000-000080270000}"/>
    <cellStyle name="F5 6 5" xfId="10147" xr:uid="{00000000-0005-0000-0000-000081270000}"/>
    <cellStyle name="F5 6 6" xfId="10148" xr:uid="{00000000-0005-0000-0000-000082270000}"/>
    <cellStyle name="F5 6 7" xfId="10149" xr:uid="{00000000-0005-0000-0000-000083270000}"/>
    <cellStyle name="F5 6 8" xfId="10150" xr:uid="{00000000-0005-0000-0000-000084270000}"/>
    <cellStyle name="F5 6 9" xfId="10151" xr:uid="{00000000-0005-0000-0000-000085270000}"/>
    <cellStyle name="F5 7" xfId="10152" xr:uid="{00000000-0005-0000-0000-000086270000}"/>
    <cellStyle name="F5 7 10" xfId="10153" xr:uid="{00000000-0005-0000-0000-000087270000}"/>
    <cellStyle name="F5 7 11" xfId="10154" xr:uid="{00000000-0005-0000-0000-000088270000}"/>
    <cellStyle name="F5 7 12" xfId="10155" xr:uid="{00000000-0005-0000-0000-000089270000}"/>
    <cellStyle name="F5 7 13" xfId="10156" xr:uid="{00000000-0005-0000-0000-00008A270000}"/>
    <cellStyle name="F5 7 14" xfId="10157" xr:uid="{00000000-0005-0000-0000-00008B270000}"/>
    <cellStyle name="F5 7 2" xfId="10158" xr:uid="{00000000-0005-0000-0000-00008C270000}"/>
    <cellStyle name="F5 7 3" xfId="10159" xr:uid="{00000000-0005-0000-0000-00008D270000}"/>
    <cellStyle name="F5 7 4" xfId="10160" xr:uid="{00000000-0005-0000-0000-00008E270000}"/>
    <cellStyle name="F5 7 5" xfId="10161" xr:uid="{00000000-0005-0000-0000-00008F270000}"/>
    <cellStyle name="F5 7 6" xfId="10162" xr:uid="{00000000-0005-0000-0000-000090270000}"/>
    <cellStyle name="F5 7 7" xfId="10163" xr:uid="{00000000-0005-0000-0000-000091270000}"/>
    <cellStyle name="F5 7 8" xfId="10164" xr:uid="{00000000-0005-0000-0000-000092270000}"/>
    <cellStyle name="F5 7 9" xfId="10165" xr:uid="{00000000-0005-0000-0000-000093270000}"/>
    <cellStyle name="F5 8" xfId="10166" xr:uid="{00000000-0005-0000-0000-000094270000}"/>
    <cellStyle name="F5 8 10" xfId="10167" xr:uid="{00000000-0005-0000-0000-000095270000}"/>
    <cellStyle name="F5 8 11" xfId="10168" xr:uid="{00000000-0005-0000-0000-000096270000}"/>
    <cellStyle name="F5 8 12" xfId="10169" xr:uid="{00000000-0005-0000-0000-000097270000}"/>
    <cellStyle name="F5 8 13" xfId="10170" xr:uid="{00000000-0005-0000-0000-000098270000}"/>
    <cellStyle name="F5 8 14" xfId="10171" xr:uid="{00000000-0005-0000-0000-000099270000}"/>
    <cellStyle name="F5 8 2" xfId="10172" xr:uid="{00000000-0005-0000-0000-00009A270000}"/>
    <cellStyle name="F5 8 3" xfId="10173" xr:uid="{00000000-0005-0000-0000-00009B270000}"/>
    <cellStyle name="F5 8 4" xfId="10174" xr:uid="{00000000-0005-0000-0000-00009C270000}"/>
    <cellStyle name="F5 8 5" xfId="10175" xr:uid="{00000000-0005-0000-0000-00009D270000}"/>
    <cellStyle name="F5 8 6" xfId="10176" xr:uid="{00000000-0005-0000-0000-00009E270000}"/>
    <cellStyle name="F5 8 7" xfId="10177" xr:uid="{00000000-0005-0000-0000-00009F270000}"/>
    <cellStyle name="F5 8 8" xfId="10178" xr:uid="{00000000-0005-0000-0000-0000A0270000}"/>
    <cellStyle name="F5 8 9" xfId="10179" xr:uid="{00000000-0005-0000-0000-0000A1270000}"/>
    <cellStyle name="F5 9" xfId="10180" xr:uid="{00000000-0005-0000-0000-0000A2270000}"/>
    <cellStyle name="F5 9 10" xfId="10181" xr:uid="{00000000-0005-0000-0000-0000A3270000}"/>
    <cellStyle name="F5 9 11" xfId="10182" xr:uid="{00000000-0005-0000-0000-0000A4270000}"/>
    <cellStyle name="F5 9 12" xfId="10183" xr:uid="{00000000-0005-0000-0000-0000A5270000}"/>
    <cellStyle name="F5 9 13" xfId="10184" xr:uid="{00000000-0005-0000-0000-0000A6270000}"/>
    <cellStyle name="F5 9 14" xfId="10185" xr:uid="{00000000-0005-0000-0000-0000A7270000}"/>
    <cellStyle name="F5 9 2" xfId="10186" xr:uid="{00000000-0005-0000-0000-0000A8270000}"/>
    <cellStyle name="F5 9 3" xfId="10187" xr:uid="{00000000-0005-0000-0000-0000A9270000}"/>
    <cellStyle name="F5 9 4" xfId="10188" xr:uid="{00000000-0005-0000-0000-0000AA270000}"/>
    <cellStyle name="F5 9 5" xfId="10189" xr:uid="{00000000-0005-0000-0000-0000AB270000}"/>
    <cellStyle name="F5 9 6" xfId="10190" xr:uid="{00000000-0005-0000-0000-0000AC270000}"/>
    <cellStyle name="F5 9 7" xfId="10191" xr:uid="{00000000-0005-0000-0000-0000AD270000}"/>
    <cellStyle name="F5 9 8" xfId="10192" xr:uid="{00000000-0005-0000-0000-0000AE270000}"/>
    <cellStyle name="F5 9 9" xfId="10193" xr:uid="{00000000-0005-0000-0000-0000AF270000}"/>
    <cellStyle name="F5_1. PPh29_2008_OK_OK_1_3ToBook" xfId="10194" xr:uid="{00000000-0005-0000-0000-0000B0270000}"/>
    <cellStyle name="F6" xfId="1409" xr:uid="{00000000-0005-0000-0000-0000B1270000}"/>
    <cellStyle name="F6 10" xfId="10195" xr:uid="{00000000-0005-0000-0000-0000B2270000}"/>
    <cellStyle name="F6 10 10" xfId="10196" xr:uid="{00000000-0005-0000-0000-0000B3270000}"/>
    <cellStyle name="F6 10 11" xfId="10197" xr:uid="{00000000-0005-0000-0000-0000B4270000}"/>
    <cellStyle name="F6 10 12" xfId="10198" xr:uid="{00000000-0005-0000-0000-0000B5270000}"/>
    <cellStyle name="F6 10 13" xfId="10199" xr:uid="{00000000-0005-0000-0000-0000B6270000}"/>
    <cellStyle name="F6 10 14" xfId="10200" xr:uid="{00000000-0005-0000-0000-0000B7270000}"/>
    <cellStyle name="F6 10 2" xfId="10201" xr:uid="{00000000-0005-0000-0000-0000B8270000}"/>
    <cellStyle name="F6 10 3" xfId="10202" xr:uid="{00000000-0005-0000-0000-0000B9270000}"/>
    <cellStyle name="F6 10 4" xfId="10203" xr:uid="{00000000-0005-0000-0000-0000BA270000}"/>
    <cellStyle name="F6 10 5" xfId="10204" xr:uid="{00000000-0005-0000-0000-0000BB270000}"/>
    <cellStyle name="F6 10 6" xfId="10205" xr:uid="{00000000-0005-0000-0000-0000BC270000}"/>
    <cellStyle name="F6 10 7" xfId="10206" xr:uid="{00000000-0005-0000-0000-0000BD270000}"/>
    <cellStyle name="F6 10 8" xfId="10207" xr:uid="{00000000-0005-0000-0000-0000BE270000}"/>
    <cellStyle name="F6 10 9" xfId="10208" xr:uid="{00000000-0005-0000-0000-0000BF270000}"/>
    <cellStyle name="F6 11" xfId="10209" xr:uid="{00000000-0005-0000-0000-0000C0270000}"/>
    <cellStyle name="F6 11 10" xfId="10210" xr:uid="{00000000-0005-0000-0000-0000C1270000}"/>
    <cellStyle name="F6 11 11" xfId="10211" xr:uid="{00000000-0005-0000-0000-0000C2270000}"/>
    <cellStyle name="F6 11 12" xfId="10212" xr:uid="{00000000-0005-0000-0000-0000C3270000}"/>
    <cellStyle name="F6 11 13" xfId="10213" xr:uid="{00000000-0005-0000-0000-0000C4270000}"/>
    <cellStyle name="F6 11 14" xfId="10214" xr:uid="{00000000-0005-0000-0000-0000C5270000}"/>
    <cellStyle name="F6 11 2" xfId="10215" xr:uid="{00000000-0005-0000-0000-0000C6270000}"/>
    <cellStyle name="F6 11 3" xfId="10216" xr:uid="{00000000-0005-0000-0000-0000C7270000}"/>
    <cellStyle name="F6 11 4" xfId="10217" xr:uid="{00000000-0005-0000-0000-0000C8270000}"/>
    <cellStyle name="F6 11 5" xfId="10218" xr:uid="{00000000-0005-0000-0000-0000C9270000}"/>
    <cellStyle name="F6 11 6" xfId="10219" xr:uid="{00000000-0005-0000-0000-0000CA270000}"/>
    <cellStyle name="F6 11 7" xfId="10220" xr:uid="{00000000-0005-0000-0000-0000CB270000}"/>
    <cellStyle name="F6 11 8" xfId="10221" xr:uid="{00000000-0005-0000-0000-0000CC270000}"/>
    <cellStyle name="F6 11 9" xfId="10222" xr:uid="{00000000-0005-0000-0000-0000CD270000}"/>
    <cellStyle name="F6 12" xfId="10223" xr:uid="{00000000-0005-0000-0000-0000CE270000}"/>
    <cellStyle name="F6 12 10" xfId="10224" xr:uid="{00000000-0005-0000-0000-0000CF270000}"/>
    <cellStyle name="F6 12 11" xfId="10225" xr:uid="{00000000-0005-0000-0000-0000D0270000}"/>
    <cellStyle name="F6 12 12" xfId="10226" xr:uid="{00000000-0005-0000-0000-0000D1270000}"/>
    <cellStyle name="F6 12 13" xfId="10227" xr:uid="{00000000-0005-0000-0000-0000D2270000}"/>
    <cellStyle name="F6 12 14" xfId="10228" xr:uid="{00000000-0005-0000-0000-0000D3270000}"/>
    <cellStyle name="F6 12 2" xfId="10229" xr:uid="{00000000-0005-0000-0000-0000D4270000}"/>
    <cellStyle name="F6 12 3" xfId="10230" xr:uid="{00000000-0005-0000-0000-0000D5270000}"/>
    <cellStyle name="F6 12 4" xfId="10231" xr:uid="{00000000-0005-0000-0000-0000D6270000}"/>
    <cellStyle name="F6 12 5" xfId="10232" xr:uid="{00000000-0005-0000-0000-0000D7270000}"/>
    <cellStyle name="F6 12 6" xfId="10233" xr:uid="{00000000-0005-0000-0000-0000D8270000}"/>
    <cellStyle name="F6 12 7" xfId="10234" xr:uid="{00000000-0005-0000-0000-0000D9270000}"/>
    <cellStyle name="F6 12 8" xfId="10235" xr:uid="{00000000-0005-0000-0000-0000DA270000}"/>
    <cellStyle name="F6 12 9" xfId="10236" xr:uid="{00000000-0005-0000-0000-0000DB270000}"/>
    <cellStyle name="F6 13" xfId="10237" xr:uid="{00000000-0005-0000-0000-0000DC270000}"/>
    <cellStyle name="F6 13 10" xfId="10238" xr:uid="{00000000-0005-0000-0000-0000DD270000}"/>
    <cellStyle name="F6 13 11" xfId="10239" xr:uid="{00000000-0005-0000-0000-0000DE270000}"/>
    <cellStyle name="F6 13 12" xfId="10240" xr:uid="{00000000-0005-0000-0000-0000DF270000}"/>
    <cellStyle name="F6 13 13" xfId="10241" xr:uid="{00000000-0005-0000-0000-0000E0270000}"/>
    <cellStyle name="F6 13 14" xfId="10242" xr:uid="{00000000-0005-0000-0000-0000E1270000}"/>
    <cellStyle name="F6 13 2" xfId="10243" xr:uid="{00000000-0005-0000-0000-0000E2270000}"/>
    <cellStyle name="F6 13 3" xfId="10244" xr:uid="{00000000-0005-0000-0000-0000E3270000}"/>
    <cellStyle name="F6 13 4" xfId="10245" xr:uid="{00000000-0005-0000-0000-0000E4270000}"/>
    <cellStyle name="F6 13 5" xfId="10246" xr:uid="{00000000-0005-0000-0000-0000E5270000}"/>
    <cellStyle name="F6 13 6" xfId="10247" xr:uid="{00000000-0005-0000-0000-0000E6270000}"/>
    <cellStyle name="F6 13 7" xfId="10248" xr:uid="{00000000-0005-0000-0000-0000E7270000}"/>
    <cellStyle name="F6 13 8" xfId="10249" xr:uid="{00000000-0005-0000-0000-0000E8270000}"/>
    <cellStyle name="F6 13 9" xfId="10250" xr:uid="{00000000-0005-0000-0000-0000E9270000}"/>
    <cellStyle name="F6 14" xfId="10251" xr:uid="{00000000-0005-0000-0000-0000EA270000}"/>
    <cellStyle name="F6 14 10" xfId="10252" xr:uid="{00000000-0005-0000-0000-0000EB270000}"/>
    <cellStyle name="F6 14 11" xfId="10253" xr:uid="{00000000-0005-0000-0000-0000EC270000}"/>
    <cellStyle name="F6 14 12" xfId="10254" xr:uid="{00000000-0005-0000-0000-0000ED270000}"/>
    <cellStyle name="F6 14 13" xfId="10255" xr:uid="{00000000-0005-0000-0000-0000EE270000}"/>
    <cellStyle name="F6 14 14" xfId="10256" xr:uid="{00000000-0005-0000-0000-0000EF270000}"/>
    <cellStyle name="F6 14 2" xfId="10257" xr:uid="{00000000-0005-0000-0000-0000F0270000}"/>
    <cellStyle name="F6 14 3" xfId="10258" xr:uid="{00000000-0005-0000-0000-0000F1270000}"/>
    <cellStyle name="F6 14 4" xfId="10259" xr:uid="{00000000-0005-0000-0000-0000F2270000}"/>
    <cellStyle name="F6 14 5" xfId="10260" xr:uid="{00000000-0005-0000-0000-0000F3270000}"/>
    <cellStyle name="F6 14 6" xfId="10261" xr:uid="{00000000-0005-0000-0000-0000F4270000}"/>
    <cellStyle name="F6 14 7" xfId="10262" xr:uid="{00000000-0005-0000-0000-0000F5270000}"/>
    <cellStyle name="F6 14 8" xfId="10263" xr:uid="{00000000-0005-0000-0000-0000F6270000}"/>
    <cellStyle name="F6 14 9" xfId="10264" xr:uid="{00000000-0005-0000-0000-0000F7270000}"/>
    <cellStyle name="F6 15" xfId="10265" xr:uid="{00000000-0005-0000-0000-0000F8270000}"/>
    <cellStyle name="F6 15 10" xfId="10266" xr:uid="{00000000-0005-0000-0000-0000F9270000}"/>
    <cellStyle name="F6 15 11" xfId="10267" xr:uid="{00000000-0005-0000-0000-0000FA270000}"/>
    <cellStyle name="F6 15 12" xfId="10268" xr:uid="{00000000-0005-0000-0000-0000FB270000}"/>
    <cellStyle name="F6 15 13" xfId="10269" xr:uid="{00000000-0005-0000-0000-0000FC270000}"/>
    <cellStyle name="F6 15 14" xfId="10270" xr:uid="{00000000-0005-0000-0000-0000FD270000}"/>
    <cellStyle name="F6 15 2" xfId="10271" xr:uid="{00000000-0005-0000-0000-0000FE270000}"/>
    <cellStyle name="F6 15 3" xfId="10272" xr:uid="{00000000-0005-0000-0000-0000FF270000}"/>
    <cellStyle name="F6 15 4" xfId="10273" xr:uid="{00000000-0005-0000-0000-000000280000}"/>
    <cellStyle name="F6 15 5" xfId="10274" xr:uid="{00000000-0005-0000-0000-000001280000}"/>
    <cellStyle name="F6 15 6" xfId="10275" xr:uid="{00000000-0005-0000-0000-000002280000}"/>
    <cellStyle name="F6 15 7" xfId="10276" xr:uid="{00000000-0005-0000-0000-000003280000}"/>
    <cellStyle name="F6 15 8" xfId="10277" xr:uid="{00000000-0005-0000-0000-000004280000}"/>
    <cellStyle name="F6 15 9" xfId="10278" xr:uid="{00000000-0005-0000-0000-000005280000}"/>
    <cellStyle name="F6 16" xfId="10279" xr:uid="{00000000-0005-0000-0000-000006280000}"/>
    <cellStyle name="F6 17" xfId="10280" xr:uid="{00000000-0005-0000-0000-000007280000}"/>
    <cellStyle name="F6 18" xfId="10281" xr:uid="{00000000-0005-0000-0000-000008280000}"/>
    <cellStyle name="F6 19" xfId="10282" xr:uid="{00000000-0005-0000-0000-000009280000}"/>
    <cellStyle name="F6 2" xfId="10283" xr:uid="{00000000-0005-0000-0000-00000A280000}"/>
    <cellStyle name="F6 2 10" xfId="10284" xr:uid="{00000000-0005-0000-0000-00000B280000}"/>
    <cellStyle name="F6 2 11" xfId="10285" xr:uid="{00000000-0005-0000-0000-00000C280000}"/>
    <cellStyle name="F6 2 12" xfId="10286" xr:uid="{00000000-0005-0000-0000-00000D280000}"/>
    <cellStyle name="F6 2 13" xfId="10287" xr:uid="{00000000-0005-0000-0000-00000E280000}"/>
    <cellStyle name="F6 2 14" xfId="10288" xr:uid="{00000000-0005-0000-0000-00000F280000}"/>
    <cellStyle name="F6 2 2" xfId="10289" xr:uid="{00000000-0005-0000-0000-000010280000}"/>
    <cellStyle name="F6 2 3" xfId="10290" xr:uid="{00000000-0005-0000-0000-000011280000}"/>
    <cellStyle name="F6 2 4" xfId="10291" xr:uid="{00000000-0005-0000-0000-000012280000}"/>
    <cellStyle name="F6 2 5" xfId="10292" xr:uid="{00000000-0005-0000-0000-000013280000}"/>
    <cellStyle name="F6 2 6" xfId="10293" xr:uid="{00000000-0005-0000-0000-000014280000}"/>
    <cellStyle name="F6 2 7" xfId="10294" xr:uid="{00000000-0005-0000-0000-000015280000}"/>
    <cellStyle name="F6 2 8" xfId="10295" xr:uid="{00000000-0005-0000-0000-000016280000}"/>
    <cellStyle name="F6 2 9" xfId="10296" xr:uid="{00000000-0005-0000-0000-000017280000}"/>
    <cellStyle name="F6 20" xfId="10297" xr:uid="{00000000-0005-0000-0000-000018280000}"/>
    <cellStyle name="F6 21" xfId="10298" xr:uid="{00000000-0005-0000-0000-000019280000}"/>
    <cellStyle name="F6 22" xfId="10299" xr:uid="{00000000-0005-0000-0000-00001A280000}"/>
    <cellStyle name="F6 23" xfId="10300" xr:uid="{00000000-0005-0000-0000-00001B280000}"/>
    <cellStyle name="F6 24" xfId="10301" xr:uid="{00000000-0005-0000-0000-00001C280000}"/>
    <cellStyle name="F6 25" xfId="10302" xr:uid="{00000000-0005-0000-0000-00001D280000}"/>
    <cellStyle name="F6 26" xfId="10303" xr:uid="{00000000-0005-0000-0000-00001E280000}"/>
    <cellStyle name="F6 27" xfId="10304" xr:uid="{00000000-0005-0000-0000-00001F280000}"/>
    <cellStyle name="F6 28" xfId="10305" xr:uid="{00000000-0005-0000-0000-000020280000}"/>
    <cellStyle name="F6 29" xfId="10306" xr:uid="{00000000-0005-0000-0000-000021280000}"/>
    <cellStyle name="F6 3" xfId="10307" xr:uid="{00000000-0005-0000-0000-000022280000}"/>
    <cellStyle name="F6 3 10" xfId="10308" xr:uid="{00000000-0005-0000-0000-000023280000}"/>
    <cellStyle name="F6 3 11" xfId="10309" xr:uid="{00000000-0005-0000-0000-000024280000}"/>
    <cellStyle name="F6 3 12" xfId="10310" xr:uid="{00000000-0005-0000-0000-000025280000}"/>
    <cellStyle name="F6 3 13" xfId="10311" xr:uid="{00000000-0005-0000-0000-000026280000}"/>
    <cellStyle name="F6 3 14" xfId="10312" xr:uid="{00000000-0005-0000-0000-000027280000}"/>
    <cellStyle name="F6 3 2" xfId="10313" xr:uid="{00000000-0005-0000-0000-000028280000}"/>
    <cellStyle name="F6 3 3" xfId="10314" xr:uid="{00000000-0005-0000-0000-000029280000}"/>
    <cellStyle name="F6 3 4" xfId="10315" xr:uid="{00000000-0005-0000-0000-00002A280000}"/>
    <cellStyle name="F6 3 5" xfId="10316" xr:uid="{00000000-0005-0000-0000-00002B280000}"/>
    <cellStyle name="F6 3 6" xfId="10317" xr:uid="{00000000-0005-0000-0000-00002C280000}"/>
    <cellStyle name="F6 3 7" xfId="10318" xr:uid="{00000000-0005-0000-0000-00002D280000}"/>
    <cellStyle name="F6 3 8" xfId="10319" xr:uid="{00000000-0005-0000-0000-00002E280000}"/>
    <cellStyle name="F6 3 9" xfId="10320" xr:uid="{00000000-0005-0000-0000-00002F280000}"/>
    <cellStyle name="F6 4" xfId="10321" xr:uid="{00000000-0005-0000-0000-000030280000}"/>
    <cellStyle name="F6 4 10" xfId="10322" xr:uid="{00000000-0005-0000-0000-000031280000}"/>
    <cellStyle name="F6 4 11" xfId="10323" xr:uid="{00000000-0005-0000-0000-000032280000}"/>
    <cellStyle name="F6 4 12" xfId="10324" xr:uid="{00000000-0005-0000-0000-000033280000}"/>
    <cellStyle name="F6 4 13" xfId="10325" xr:uid="{00000000-0005-0000-0000-000034280000}"/>
    <cellStyle name="F6 4 14" xfId="10326" xr:uid="{00000000-0005-0000-0000-000035280000}"/>
    <cellStyle name="F6 4 2" xfId="10327" xr:uid="{00000000-0005-0000-0000-000036280000}"/>
    <cellStyle name="F6 4 3" xfId="10328" xr:uid="{00000000-0005-0000-0000-000037280000}"/>
    <cellStyle name="F6 4 4" xfId="10329" xr:uid="{00000000-0005-0000-0000-000038280000}"/>
    <cellStyle name="F6 4 5" xfId="10330" xr:uid="{00000000-0005-0000-0000-000039280000}"/>
    <cellStyle name="F6 4 6" xfId="10331" xr:uid="{00000000-0005-0000-0000-00003A280000}"/>
    <cellStyle name="F6 4 7" xfId="10332" xr:uid="{00000000-0005-0000-0000-00003B280000}"/>
    <cellStyle name="F6 4 8" xfId="10333" xr:uid="{00000000-0005-0000-0000-00003C280000}"/>
    <cellStyle name="F6 4 9" xfId="10334" xr:uid="{00000000-0005-0000-0000-00003D280000}"/>
    <cellStyle name="F6 5" xfId="10335" xr:uid="{00000000-0005-0000-0000-00003E280000}"/>
    <cellStyle name="F6 5 10" xfId="10336" xr:uid="{00000000-0005-0000-0000-00003F280000}"/>
    <cellStyle name="F6 5 11" xfId="10337" xr:uid="{00000000-0005-0000-0000-000040280000}"/>
    <cellStyle name="F6 5 12" xfId="10338" xr:uid="{00000000-0005-0000-0000-000041280000}"/>
    <cellStyle name="F6 5 13" xfId="10339" xr:uid="{00000000-0005-0000-0000-000042280000}"/>
    <cellStyle name="F6 5 14" xfId="10340" xr:uid="{00000000-0005-0000-0000-000043280000}"/>
    <cellStyle name="F6 5 2" xfId="10341" xr:uid="{00000000-0005-0000-0000-000044280000}"/>
    <cellStyle name="F6 5 3" xfId="10342" xr:uid="{00000000-0005-0000-0000-000045280000}"/>
    <cellStyle name="F6 5 4" xfId="10343" xr:uid="{00000000-0005-0000-0000-000046280000}"/>
    <cellStyle name="F6 5 5" xfId="10344" xr:uid="{00000000-0005-0000-0000-000047280000}"/>
    <cellStyle name="F6 5 6" xfId="10345" xr:uid="{00000000-0005-0000-0000-000048280000}"/>
    <cellStyle name="F6 5 7" xfId="10346" xr:uid="{00000000-0005-0000-0000-000049280000}"/>
    <cellStyle name="F6 5 8" xfId="10347" xr:uid="{00000000-0005-0000-0000-00004A280000}"/>
    <cellStyle name="F6 5 9" xfId="10348" xr:uid="{00000000-0005-0000-0000-00004B280000}"/>
    <cellStyle name="F6 6" xfId="10349" xr:uid="{00000000-0005-0000-0000-00004C280000}"/>
    <cellStyle name="F6 6 10" xfId="10350" xr:uid="{00000000-0005-0000-0000-00004D280000}"/>
    <cellStyle name="F6 6 11" xfId="10351" xr:uid="{00000000-0005-0000-0000-00004E280000}"/>
    <cellStyle name="F6 6 12" xfId="10352" xr:uid="{00000000-0005-0000-0000-00004F280000}"/>
    <cellStyle name="F6 6 13" xfId="10353" xr:uid="{00000000-0005-0000-0000-000050280000}"/>
    <cellStyle name="F6 6 14" xfId="10354" xr:uid="{00000000-0005-0000-0000-000051280000}"/>
    <cellStyle name="F6 6 2" xfId="10355" xr:uid="{00000000-0005-0000-0000-000052280000}"/>
    <cellStyle name="F6 6 3" xfId="10356" xr:uid="{00000000-0005-0000-0000-000053280000}"/>
    <cellStyle name="F6 6 4" xfId="10357" xr:uid="{00000000-0005-0000-0000-000054280000}"/>
    <cellStyle name="F6 6 5" xfId="10358" xr:uid="{00000000-0005-0000-0000-000055280000}"/>
    <cellStyle name="F6 6 6" xfId="10359" xr:uid="{00000000-0005-0000-0000-000056280000}"/>
    <cellStyle name="F6 6 7" xfId="10360" xr:uid="{00000000-0005-0000-0000-000057280000}"/>
    <cellStyle name="F6 6 8" xfId="10361" xr:uid="{00000000-0005-0000-0000-000058280000}"/>
    <cellStyle name="F6 6 9" xfId="10362" xr:uid="{00000000-0005-0000-0000-000059280000}"/>
    <cellStyle name="F6 7" xfId="10363" xr:uid="{00000000-0005-0000-0000-00005A280000}"/>
    <cellStyle name="F6 7 10" xfId="10364" xr:uid="{00000000-0005-0000-0000-00005B280000}"/>
    <cellStyle name="F6 7 11" xfId="10365" xr:uid="{00000000-0005-0000-0000-00005C280000}"/>
    <cellStyle name="F6 7 12" xfId="10366" xr:uid="{00000000-0005-0000-0000-00005D280000}"/>
    <cellStyle name="F6 7 13" xfId="10367" xr:uid="{00000000-0005-0000-0000-00005E280000}"/>
    <cellStyle name="F6 7 14" xfId="10368" xr:uid="{00000000-0005-0000-0000-00005F280000}"/>
    <cellStyle name="F6 7 2" xfId="10369" xr:uid="{00000000-0005-0000-0000-000060280000}"/>
    <cellStyle name="F6 7 3" xfId="10370" xr:uid="{00000000-0005-0000-0000-000061280000}"/>
    <cellStyle name="F6 7 4" xfId="10371" xr:uid="{00000000-0005-0000-0000-000062280000}"/>
    <cellStyle name="F6 7 5" xfId="10372" xr:uid="{00000000-0005-0000-0000-000063280000}"/>
    <cellStyle name="F6 7 6" xfId="10373" xr:uid="{00000000-0005-0000-0000-000064280000}"/>
    <cellStyle name="F6 7 7" xfId="10374" xr:uid="{00000000-0005-0000-0000-000065280000}"/>
    <cellStyle name="F6 7 8" xfId="10375" xr:uid="{00000000-0005-0000-0000-000066280000}"/>
    <cellStyle name="F6 7 9" xfId="10376" xr:uid="{00000000-0005-0000-0000-000067280000}"/>
    <cellStyle name="F6 8" xfId="10377" xr:uid="{00000000-0005-0000-0000-000068280000}"/>
    <cellStyle name="F6 8 10" xfId="10378" xr:uid="{00000000-0005-0000-0000-000069280000}"/>
    <cellStyle name="F6 8 11" xfId="10379" xr:uid="{00000000-0005-0000-0000-00006A280000}"/>
    <cellStyle name="F6 8 12" xfId="10380" xr:uid="{00000000-0005-0000-0000-00006B280000}"/>
    <cellStyle name="F6 8 13" xfId="10381" xr:uid="{00000000-0005-0000-0000-00006C280000}"/>
    <cellStyle name="F6 8 14" xfId="10382" xr:uid="{00000000-0005-0000-0000-00006D280000}"/>
    <cellStyle name="F6 8 2" xfId="10383" xr:uid="{00000000-0005-0000-0000-00006E280000}"/>
    <cellStyle name="F6 8 3" xfId="10384" xr:uid="{00000000-0005-0000-0000-00006F280000}"/>
    <cellStyle name="F6 8 4" xfId="10385" xr:uid="{00000000-0005-0000-0000-000070280000}"/>
    <cellStyle name="F6 8 5" xfId="10386" xr:uid="{00000000-0005-0000-0000-000071280000}"/>
    <cellStyle name="F6 8 6" xfId="10387" xr:uid="{00000000-0005-0000-0000-000072280000}"/>
    <cellStyle name="F6 8 7" xfId="10388" xr:uid="{00000000-0005-0000-0000-000073280000}"/>
    <cellStyle name="F6 8 8" xfId="10389" xr:uid="{00000000-0005-0000-0000-000074280000}"/>
    <cellStyle name="F6 8 9" xfId="10390" xr:uid="{00000000-0005-0000-0000-000075280000}"/>
    <cellStyle name="F6 9" xfId="10391" xr:uid="{00000000-0005-0000-0000-000076280000}"/>
    <cellStyle name="F6 9 10" xfId="10392" xr:uid="{00000000-0005-0000-0000-000077280000}"/>
    <cellStyle name="F6 9 11" xfId="10393" xr:uid="{00000000-0005-0000-0000-000078280000}"/>
    <cellStyle name="F6 9 12" xfId="10394" xr:uid="{00000000-0005-0000-0000-000079280000}"/>
    <cellStyle name="F6 9 13" xfId="10395" xr:uid="{00000000-0005-0000-0000-00007A280000}"/>
    <cellStyle name="F6 9 14" xfId="10396" xr:uid="{00000000-0005-0000-0000-00007B280000}"/>
    <cellStyle name="F6 9 2" xfId="10397" xr:uid="{00000000-0005-0000-0000-00007C280000}"/>
    <cellStyle name="F6 9 3" xfId="10398" xr:uid="{00000000-0005-0000-0000-00007D280000}"/>
    <cellStyle name="F6 9 4" xfId="10399" xr:uid="{00000000-0005-0000-0000-00007E280000}"/>
    <cellStyle name="F6 9 5" xfId="10400" xr:uid="{00000000-0005-0000-0000-00007F280000}"/>
    <cellStyle name="F6 9 6" xfId="10401" xr:uid="{00000000-0005-0000-0000-000080280000}"/>
    <cellStyle name="F6 9 7" xfId="10402" xr:uid="{00000000-0005-0000-0000-000081280000}"/>
    <cellStyle name="F6 9 8" xfId="10403" xr:uid="{00000000-0005-0000-0000-000082280000}"/>
    <cellStyle name="F6 9 9" xfId="10404" xr:uid="{00000000-0005-0000-0000-000083280000}"/>
    <cellStyle name="F6_1. PPh29_2008_OK_OK_1_3ToBook" xfId="10405" xr:uid="{00000000-0005-0000-0000-000084280000}"/>
    <cellStyle name="F7" xfId="1410" xr:uid="{00000000-0005-0000-0000-000085280000}"/>
    <cellStyle name="F7 10" xfId="10406" xr:uid="{00000000-0005-0000-0000-000086280000}"/>
    <cellStyle name="F7 10 10" xfId="10407" xr:uid="{00000000-0005-0000-0000-000087280000}"/>
    <cellStyle name="F7 10 11" xfId="10408" xr:uid="{00000000-0005-0000-0000-000088280000}"/>
    <cellStyle name="F7 10 12" xfId="10409" xr:uid="{00000000-0005-0000-0000-000089280000}"/>
    <cellStyle name="F7 10 13" xfId="10410" xr:uid="{00000000-0005-0000-0000-00008A280000}"/>
    <cellStyle name="F7 10 14" xfId="10411" xr:uid="{00000000-0005-0000-0000-00008B280000}"/>
    <cellStyle name="F7 10 2" xfId="10412" xr:uid="{00000000-0005-0000-0000-00008C280000}"/>
    <cellStyle name="F7 10 3" xfId="10413" xr:uid="{00000000-0005-0000-0000-00008D280000}"/>
    <cellStyle name="F7 10 4" xfId="10414" xr:uid="{00000000-0005-0000-0000-00008E280000}"/>
    <cellStyle name="F7 10 5" xfId="10415" xr:uid="{00000000-0005-0000-0000-00008F280000}"/>
    <cellStyle name="F7 10 6" xfId="10416" xr:uid="{00000000-0005-0000-0000-000090280000}"/>
    <cellStyle name="F7 10 7" xfId="10417" xr:uid="{00000000-0005-0000-0000-000091280000}"/>
    <cellStyle name="F7 10 8" xfId="10418" xr:uid="{00000000-0005-0000-0000-000092280000}"/>
    <cellStyle name="F7 10 9" xfId="10419" xr:uid="{00000000-0005-0000-0000-000093280000}"/>
    <cellStyle name="F7 11" xfId="10420" xr:uid="{00000000-0005-0000-0000-000094280000}"/>
    <cellStyle name="F7 11 10" xfId="10421" xr:uid="{00000000-0005-0000-0000-000095280000}"/>
    <cellStyle name="F7 11 11" xfId="10422" xr:uid="{00000000-0005-0000-0000-000096280000}"/>
    <cellStyle name="F7 11 12" xfId="10423" xr:uid="{00000000-0005-0000-0000-000097280000}"/>
    <cellStyle name="F7 11 13" xfId="10424" xr:uid="{00000000-0005-0000-0000-000098280000}"/>
    <cellStyle name="F7 11 14" xfId="10425" xr:uid="{00000000-0005-0000-0000-000099280000}"/>
    <cellStyle name="F7 11 2" xfId="10426" xr:uid="{00000000-0005-0000-0000-00009A280000}"/>
    <cellStyle name="F7 11 3" xfId="10427" xr:uid="{00000000-0005-0000-0000-00009B280000}"/>
    <cellStyle name="F7 11 4" xfId="10428" xr:uid="{00000000-0005-0000-0000-00009C280000}"/>
    <cellStyle name="F7 11 5" xfId="10429" xr:uid="{00000000-0005-0000-0000-00009D280000}"/>
    <cellStyle name="F7 11 6" xfId="10430" xr:uid="{00000000-0005-0000-0000-00009E280000}"/>
    <cellStyle name="F7 11 7" xfId="10431" xr:uid="{00000000-0005-0000-0000-00009F280000}"/>
    <cellStyle name="F7 11 8" xfId="10432" xr:uid="{00000000-0005-0000-0000-0000A0280000}"/>
    <cellStyle name="F7 11 9" xfId="10433" xr:uid="{00000000-0005-0000-0000-0000A1280000}"/>
    <cellStyle name="F7 12" xfId="10434" xr:uid="{00000000-0005-0000-0000-0000A2280000}"/>
    <cellStyle name="F7 12 10" xfId="10435" xr:uid="{00000000-0005-0000-0000-0000A3280000}"/>
    <cellStyle name="F7 12 11" xfId="10436" xr:uid="{00000000-0005-0000-0000-0000A4280000}"/>
    <cellStyle name="F7 12 12" xfId="10437" xr:uid="{00000000-0005-0000-0000-0000A5280000}"/>
    <cellStyle name="F7 12 13" xfId="10438" xr:uid="{00000000-0005-0000-0000-0000A6280000}"/>
    <cellStyle name="F7 12 14" xfId="10439" xr:uid="{00000000-0005-0000-0000-0000A7280000}"/>
    <cellStyle name="F7 12 2" xfId="10440" xr:uid="{00000000-0005-0000-0000-0000A8280000}"/>
    <cellStyle name="F7 12 3" xfId="10441" xr:uid="{00000000-0005-0000-0000-0000A9280000}"/>
    <cellStyle name="F7 12 4" xfId="10442" xr:uid="{00000000-0005-0000-0000-0000AA280000}"/>
    <cellStyle name="F7 12 5" xfId="10443" xr:uid="{00000000-0005-0000-0000-0000AB280000}"/>
    <cellStyle name="F7 12 6" xfId="10444" xr:uid="{00000000-0005-0000-0000-0000AC280000}"/>
    <cellStyle name="F7 12 7" xfId="10445" xr:uid="{00000000-0005-0000-0000-0000AD280000}"/>
    <cellStyle name="F7 12 8" xfId="10446" xr:uid="{00000000-0005-0000-0000-0000AE280000}"/>
    <cellStyle name="F7 12 9" xfId="10447" xr:uid="{00000000-0005-0000-0000-0000AF280000}"/>
    <cellStyle name="F7 13" xfId="10448" xr:uid="{00000000-0005-0000-0000-0000B0280000}"/>
    <cellStyle name="F7 13 10" xfId="10449" xr:uid="{00000000-0005-0000-0000-0000B1280000}"/>
    <cellStyle name="F7 13 11" xfId="10450" xr:uid="{00000000-0005-0000-0000-0000B2280000}"/>
    <cellStyle name="F7 13 12" xfId="10451" xr:uid="{00000000-0005-0000-0000-0000B3280000}"/>
    <cellStyle name="F7 13 13" xfId="10452" xr:uid="{00000000-0005-0000-0000-0000B4280000}"/>
    <cellStyle name="F7 13 14" xfId="10453" xr:uid="{00000000-0005-0000-0000-0000B5280000}"/>
    <cellStyle name="F7 13 2" xfId="10454" xr:uid="{00000000-0005-0000-0000-0000B6280000}"/>
    <cellStyle name="F7 13 3" xfId="10455" xr:uid="{00000000-0005-0000-0000-0000B7280000}"/>
    <cellStyle name="F7 13 4" xfId="10456" xr:uid="{00000000-0005-0000-0000-0000B8280000}"/>
    <cellStyle name="F7 13 5" xfId="10457" xr:uid="{00000000-0005-0000-0000-0000B9280000}"/>
    <cellStyle name="F7 13 6" xfId="10458" xr:uid="{00000000-0005-0000-0000-0000BA280000}"/>
    <cellStyle name="F7 13 7" xfId="10459" xr:uid="{00000000-0005-0000-0000-0000BB280000}"/>
    <cellStyle name="F7 13 8" xfId="10460" xr:uid="{00000000-0005-0000-0000-0000BC280000}"/>
    <cellStyle name="F7 13 9" xfId="10461" xr:uid="{00000000-0005-0000-0000-0000BD280000}"/>
    <cellStyle name="F7 14" xfId="10462" xr:uid="{00000000-0005-0000-0000-0000BE280000}"/>
    <cellStyle name="F7 14 10" xfId="10463" xr:uid="{00000000-0005-0000-0000-0000BF280000}"/>
    <cellStyle name="F7 14 11" xfId="10464" xr:uid="{00000000-0005-0000-0000-0000C0280000}"/>
    <cellStyle name="F7 14 12" xfId="10465" xr:uid="{00000000-0005-0000-0000-0000C1280000}"/>
    <cellStyle name="F7 14 13" xfId="10466" xr:uid="{00000000-0005-0000-0000-0000C2280000}"/>
    <cellStyle name="F7 14 14" xfId="10467" xr:uid="{00000000-0005-0000-0000-0000C3280000}"/>
    <cellStyle name="F7 14 2" xfId="10468" xr:uid="{00000000-0005-0000-0000-0000C4280000}"/>
    <cellStyle name="F7 14 3" xfId="10469" xr:uid="{00000000-0005-0000-0000-0000C5280000}"/>
    <cellStyle name="F7 14 4" xfId="10470" xr:uid="{00000000-0005-0000-0000-0000C6280000}"/>
    <cellStyle name="F7 14 5" xfId="10471" xr:uid="{00000000-0005-0000-0000-0000C7280000}"/>
    <cellStyle name="F7 14 6" xfId="10472" xr:uid="{00000000-0005-0000-0000-0000C8280000}"/>
    <cellStyle name="F7 14 7" xfId="10473" xr:uid="{00000000-0005-0000-0000-0000C9280000}"/>
    <cellStyle name="F7 14 8" xfId="10474" xr:uid="{00000000-0005-0000-0000-0000CA280000}"/>
    <cellStyle name="F7 14 9" xfId="10475" xr:uid="{00000000-0005-0000-0000-0000CB280000}"/>
    <cellStyle name="F7 15" xfId="10476" xr:uid="{00000000-0005-0000-0000-0000CC280000}"/>
    <cellStyle name="F7 15 10" xfId="10477" xr:uid="{00000000-0005-0000-0000-0000CD280000}"/>
    <cellStyle name="F7 15 11" xfId="10478" xr:uid="{00000000-0005-0000-0000-0000CE280000}"/>
    <cellStyle name="F7 15 12" xfId="10479" xr:uid="{00000000-0005-0000-0000-0000CF280000}"/>
    <cellStyle name="F7 15 13" xfId="10480" xr:uid="{00000000-0005-0000-0000-0000D0280000}"/>
    <cellStyle name="F7 15 14" xfId="10481" xr:uid="{00000000-0005-0000-0000-0000D1280000}"/>
    <cellStyle name="F7 15 2" xfId="10482" xr:uid="{00000000-0005-0000-0000-0000D2280000}"/>
    <cellStyle name="F7 15 3" xfId="10483" xr:uid="{00000000-0005-0000-0000-0000D3280000}"/>
    <cellStyle name="F7 15 4" xfId="10484" xr:uid="{00000000-0005-0000-0000-0000D4280000}"/>
    <cellStyle name="F7 15 5" xfId="10485" xr:uid="{00000000-0005-0000-0000-0000D5280000}"/>
    <cellStyle name="F7 15 6" xfId="10486" xr:uid="{00000000-0005-0000-0000-0000D6280000}"/>
    <cellStyle name="F7 15 7" xfId="10487" xr:uid="{00000000-0005-0000-0000-0000D7280000}"/>
    <cellStyle name="F7 15 8" xfId="10488" xr:uid="{00000000-0005-0000-0000-0000D8280000}"/>
    <cellStyle name="F7 15 9" xfId="10489" xr:uid="{00000000-0005-0000-0000-0000D9280000}"/>
    <cellStyle name="F7 16" xfId="10490" xr:uid="{00000000-0005-0000-0000-0000DA280000}"/>
    <cellStyle name="F7 17" xfId="10491" xr:uid="{00000000-0005-0000-0000-0000DB280000}"/>
    <cellStyle name="F7 18" xfId="10492" xr:uid="{00000000-0005-0000-0000-0000DC280000}"/>
    <cellStyle name="F7 19" xfId="10493" xr:uid="{00000000-0005-0000-0000-0000DD280000}"/>
    <cellStyle name="F7 2" xfId="1411" xr:uid="{00000000-0005-0000-0000-0000DE280000}"/>
    <cellStyle name="F7 2 10" xfId="10494" xr:uid="{00000000-0005-0000-0000-0000DF280000}"/>
    <cellStyle name="F7 2 11" xfId="10495" xr:uid="{00000000-0005-0000-0000-0000E0280000}"/>
    <cellStyle name="F7 2 12" xfId="10496" xr:uid="{00000000-0005-0000-0000-0000E1280000}"/>
    <cellStyle name="F7 2 13" xfId="10497" xr:uid="{00000000-0005-0000-0000-0000E2280000}"/>
    <cellStyle name="F7 2 14" xfId="10498" xr:uid="{00000000-0005-0000-0000-0000E3280000}"/>
    <cellStyle name="F7 2 2" xfId="10499" xr:uid="{00000000-0005-0000-0000-0000E4280000}"/>
    <cellStyle name="F7 2 3" xfId="10500" xr:uid="{00000000-0005-0000-0000-0000E5280000}"/>
    <cellStyle name="F7 2 4" xfId="10501" xr:uid="{00000000-0005-0000-0000-0000E6280000}"/>
    <cellStyle name="F7 2 5" xfId="10502" xr:uid="{00000000-0005-0000-0000-0000E7280000}"/>
    <cellStyle name="F7 2 6" xfId="10503" xr:uid="{00000000-0005-0000-0000-0000E8280000}"/>
    <cellStyle name="F7 2 7" xfId="10504" xr:uid="{00000000-0005-0000-0000-0000E9280000}"/>
    <cellStyle name="F7 2 8" xfId="10505" xr:uid="{00000000-0005-0000-0000-0000EA280000}"/>
    <cellStyle name="F7 2 9" xfId="10506" xr:uid="{00000000-0005-0000-0000-0000EB280000}"/>
    <cellStyle name="F7 20" xfId="10507" xr:uid="{00000000-0005-0000-0000-0000EC280000}"/>
    <cellStyle name="F7 21" xfId="10508" xr:uid="{00000000-0005-0000-0000-0000ED280000}"/>
    <cellStyle name="F7 22" xfId="10509" xr:uid="{00000000-0005-0000-0000-0000EE280000}"/>
    <cellStyle name="F7 23" xfId="10510" xr:uid="{00000000-0005-0000-0000-0000EF280000}"/>
    <cellStyle name="F7 24" xfId="10511" xr:uid="{00000000-0005-0000-0000-0000F0280000}"/>
    <cellStyle name="F7 25" xfId="10512" xr:uid="{00000000-0005-0000-0000-0000F1280000}"/>
    <cellStyle name="F7 26" xfId="10513" xr:uid="{00000000-0005-0000-0000-0000F2280000}"/>
    <cellStyle name="F7 27" xfId="10514" xr:uid="{00000000-0005-0000-0000-0000F3280000}"/>
    <cellStyle name="F7 28" xfId="10515" xr:uid="{00000000-0005-0000-0000-0000F4280000}"/>
    <cellStyle name="F7 29" xfId="10516" xr:uid="{00000000-0005-0000-0000-0000F5280000}"/>
    <cellStyle name="F7 3" xfId="10517" xr:uid="{00000000-0005-0000-0000-0000F6280000}"/>
    <cellStyle name="F7 3 10" xfId="10518" xr:uid="{00000000-0005-0000-0000-0000F7280000}"/>
    <cellStyle name="F7 3 11" xfId="10519" xr:uid="{00000000-0005-0000-0000-0000F8280000}"/>
    <cellStyle name="F7 3 12" xfId="10520" xr:uid="{00000000-0005-0000-0000-0000F9280000}"/>
    <cellStyle name="F7 3 13" xfId="10521" xr:uid="{00000000-0005-0000-0000-0000FA280000}"/>
    <cellStyle name="F7 3 14" xfId="10522" xr:uid="{00000000-0005-0000-0000-0000FB280000}"/>
    <cellStyle name="F7 3 2" xfId="10523" xr:uid="{00000000-0005-0000-0000-0000FC280000}"/>
    <cellStyle name="F7 3 3" xfId="10524" xr:uid="{00000000-0005-0000-0000-0000FD280000}"/>
    <cellStyle name="F7 3 4" xfId="10525" xr:uid="{00000000-0005-0000-0000-0000FE280000}"/>
    <cellStyle name="F7 3 5" xfId="10526" xr:uid="{00000000-0005-0000-0000-0000FF280000}"/>
    <cellStyle name="F7 3 6" xfId="10527" xr:uid="{00000000-0005-0000-0000-000000290000}"/>
    <cellStyle name="F7 3 7" xfId="10528" xr:uid="{00000000-0005-0000-0000-000001290000}"/>
    <cellStyle name="F7 3 8" xfId="10529" xr:uid="{00000000-0005-0000-0000-000002290000}"/>
    <cellStyle name="F7 3 9" xfId="10530" xr:uid="{00000000-0005-0000-0000-000003290000}"/>
    <cellStyle name="F7 4" xfId="10531" xr:uid="{00000000-0005-0000-0000-000004290000}"/>
    <cellStyle name="F7 4 10" xfId="10532" xr:uid="{00000000-0005-0000-0000-000005290000}"/>
    <cellStyle name="F7 4 11" xfId="10533" xr:uid="{00000000-0005-0000-0000-000006290000}"/>
    <cellStyle name="F7 4 12" xfId="10534" xr:uid="{00000000-0005-0000-0000-000007290000}"/>
    <cellStyle name="F7 4 13" xfId="10535" xr:uid="{00000000-0005-0000-0000-000008290000}"/>
    <cellStyle name="F7 4 14" xfId="10536" xr:uid="{00000000-0005-0000-0000-000009290000}"/>
    <cellStyle name="F7 4 2" xfId="10537" xr:uid="{00000000-0005-0000-0000-00000A290000}"/>
    <cellStyle name="F7 4 3" xfId="10538" xr:uid="{00000000-0005-0000-0000-00000B290000}"/>
    <cellStyle name="F7 4 4" xfId="10539" xr:uid="{00000000-0005-0000-0000-00000C290000}"/>
    <cellStyle name="F7 4 5" xfId="10540" xr:uid="{00000000-0005-0000-0000-00000D290000}"/>
    <cellStyle name="F7 4 6" xfId="10541" xr:uid="{00000000-0005-0000-0000-00000E290000}"/>
    <cellStyle name="F7 4 7" xfId="10542" xr:uid="{00000000-0005-0000-0000-00000F290000}"/>
    <cellStyle name="F7 4 8" xfId="10543" xr:uid="{00000000-0005-0000-0000-000010290000}"/>
    <cellStyle name="F7 4 9" xfId="10544" xr:uid="{00000000-0005-0000-0000-000011290000}"/>
    <cellStyle name="F7 5" xfId="10545" xr:uid="{00000000-0005-0000-0000-000012290000}"/>
    <cellStyle name="F7 5 10" xfId="10546" xr:uid="{00000000-0005-0000-0000-000013290000}"/>
    <cellStyle name="F7 5 11" xfId="10547" xr:uid="{00000000-0005-0000-0000-000014290000}"/>
    <cellStyle name="F7 5 12" xfId="10548" xr:uid="{00000000-0005-0000-0000-000015290000}"/>
    <cellStyle name="F7 5 13" xfId="10549" xr:uid="{00000000-0005-0000-0000-000016290000}"/>
    <cellStyle name="F7 5 14" xfId="10550" xr:uid="{00000000-0005-0000-0000-000017290000}"/>
    <cellStyle name="F7 5 2" xfId="10551" xr:uid="{00000000-0005-0000-0000-000018290000}"/>
    <cellStyle name="F7 5 3" xfId="10552" xr:uid="{00000000-0005-0000-0000-000019290000}"/>
    <cellStyle name="F7 5 4" xfId="10553" xr:uid="{00000000-0005-0000-0000-00001A290000}"/>
    <cellStyle name="F7 5 5" xfId="10554" xr:uid="{00000000-0005-0000-0000-00001B290000}"/>
    <cellStyle name="F7 5 6" xfId="10555" xr:uid="{00000000-0005-0000-0000-00001C290000}"/>
    <cellStyle name="F7 5 7" xfId="10556" xr:uid="{00000000-0005-0000-0000-00001D290000}"/>
    <cellStyle name="F7 5 8" xfId="10557" xr:uid="{00000000-0005-0000-0000-00001E290000}"/>
    <cellStyle name="F7 5 9" xfId="10558" xr:uid="{00000000-0005-0000-0000-00001F290000}"/>
    <cellStyle name="F7 6" xfId="10559" xr:uid="{00000000-0005-0000-0000-000020290000}"/>
    <cellStyle name="F7 6 10" xfId="10560" xr:uid="{00000000-0005-0000-0000-000021290000}"/>
    <cellStyle name="F7 6 11" xfId="10561" xr:uid="{00000000-0005-0000-0000-000022290000}"/>
    <cellStyle name="F7 6 12" xfId="10562" xr:uid="{00000000-0005-0000-0000-000023290000}"/>
    <cellStyle name="F7 6 13" xfId="10563" xr:uid="{00000000-0005-0000-0000-000024290000}"/>
    <cellStyle name="F7 6 14" xfId="10564" xr:uid="{00000000-0005-0000-0000-000025290000}"/>
    <cellStyle name="F7 6 2" xfId="10565" xr:uid="{00000000-0005-0000-0000-000026290000}"/>
    <cellStyle name="F7 6 3" xfId="10566" xr:uid="{00000000-0005-0000-0000-000027290000}"/>
    <cellStyle name="F7 6 4" xfId="10567" xr:uid="{00000000-0005-0000-0000-000028290000}"/>
    <cellStyle name="F7 6 5" xfId="10568" xr:uid="{00000000-0005-0000-0000-000029290000}"/>
    <cellStyle name="F7 6 6" xfId="10569" xr:uid="{00000000-0005-0000-0000-00002A290000}"/>
    <cellStyle name="F7 6 7" xfId="10570" xr:uid="{00000000-0005-0000-0000-00002B290000}"/>
    <cellStyle name="F7 6 8" xfId="10571" xr:uid="{00000000-0005-0000-0000-00002C290000}"/>
    <cellStyle name="F7 6 9" xfId="10572" xr:uid="{00000000-0005-0000-0000-00002D290000}"/>
    <cellStyle name="F7 7" xfId="10573" xr:uid="{00000000-0005-0000-0000-00002E290000}"/>
    <cellStyle name="F7 7 10" xfId="10574" xr:uid="{00000000-0005-0000-0000-00002F290000}"/>
    <cellStyle name="F7 7 11" xfId="10575" xr:uid="{00000000-0005-0000-0000-000030290000}"/>
    <cellStyle name="F7 7 12" xfId="10576" xr:uid="{00000000-0005-0000-0000-000031290000}"/>
    <cellStyle name="F7 7 13" xfId="10577" xr:uid="{00000000-0005-0000-0000-000032290000}"/>
    <cellStyle name="F7 7 14" xfId="10578" xr:uid="{00000000-0005-0000-0000-000033290000}"/>
    <cellStyle name="F7 7 2" xfId="10579" xr:uid="{00000000-0005-0000-0000-000034290000}"/>
    <cellStyle name="F7 7 3" xfId="10580" xr:uid="{00000000-0005-0000-0000-000035290000}"/>
    <cellStyle name="F7 7 4" xfId="10581" xr:uid="{00000000-0005-0000-0000-000036290000}"/>
    <cellStyle name="F7 7 5" xfId="10582" xr:uid="{00000000-0005-0000-0000-000037290000}"/>
    <cellStyle name="F7 7 6" xfId="10583" xr:uid="{00000000-0005-0000-0000-000038290000}"/>
    <cellStyle name="F7 7 7" xfId="10584" xr:uid="{00000000-0005-0000-0000-000039290000}"/>
    <cellStyle name="F7 7 8" xfId="10585" xr:uid="{00000000-0005-0000-0000-00003A290000}"/>
    <cellStyle name="F7 7 9" xfId="10586" xr:uid="{00000000-0005-0000-0000-00003B290000}"/>
    <cellStyle name="F7 8" xfId="10587" xr:uid="{00000000-0005-0000-0000-00003C290000}"/>
    <cellStyle name="F7 8 10" xfId="10588" xr:uid="{00000000-0005-0000-0000-00003D290000}"/>
    <cellStyle name="F7 8 11" xfId="10589" xr:uid="{00000000-0005-0000-0000-00003E290000}"/>
    <cellStyle name="F7 8 12" xfId="10590" xr:uid="{00000000-0005-0000-0000-00003F290000}"/>
    <cellStyle name="F7 8 13" xfId="10591" xr:uid="{00000000-0005-0000-0000-000040290000}"/>
    <cellStyle name="F7 8 14" xfId="10592" xr:uid="{00000000-0005-0000-0000-000041290000}"/>
    <cellStyle name="F7 8 2" xfId="10593" xr:uid="{00000000-0005-0000-0000-000042290000}"/>
    <cellStyle name="F7 8 3" xfId="10594" xr:uid="{00000000-0005-0000-0000-000043290000}"/>
    <cellStyle name="F7 8 4" xfId="10595" xr:uid="{00000000-0005-0000-0000-000044290000}"/>
    <cellStyle name="F7 8 5" xfId="10596" xr:uid="{00000000-0005-0000-0000-000045290000}"/>
    <cellStyle name="F7 8 6" xfId="10597" xr:uid="{00000000-0005-0000-0000-000046290000}"/>
    <cellStyle name="F7 8 7" xfId="10598" xr:uid="{00000000-0005-0000-0000-000047290000}"/>
    <cellStyle name="F7 8 8" xfId="10599" xr:uid="{00000000-0005-0000-0000-000048290000}"/>
    <cellStyle name="F7 8 9" xfId="10600" xr:uid="{00000000-0005-0000-0000-000049290000}"/>
    <cellStyle name="F7 9" xfId="10601" xr:uid="{00000000-0005-0000-0000-00004A290000}"/>
    <cellStyle name="F7 9 10" xfId="10602" xr:uid="{00000000-0005-0000-0000-00004B290000}"/>
    <cellStyle name="F7 9 11" xfId="10603" xr:uid="{00000000-0005-0000-0000-00004C290000}"/>
    <cellStyle name="F7 9 12" xfId="10604" xr:uid="{00000000-0005-0000-0000-00004D290000}"/>
    <cellStyle name="F7 9 13" xfId="10605" xr:uid="{00000000-0005-0000-0000-00004E290000}"/>
    <cellStyle name="F7 9 14" xfId="10606" xr:uid="{00000000-0005-0000-0000-00004F290000}"/>
    <cellStyle name="F7 9 2" xfId="10607" xr:uid="{00000000-0005-0000-0000-000050290000}"/>
    <cellStyle name="F7 9 3" xfId="10608" xr:uid="{00000000-0005-0000-0000-000051290000}"/>
    <cellStyle name="F7 9 4" xfId="10609" xr:uid="{00000000-0005-0000-0000-000052290000}"/>
    <cellStyle name="F7 9 5" xfId="10610" xr:uid="{00000000-0005-0000-0000-000053290000}"/>
    <cellStyle name="F7 9 6" xfId="10611" xr:uid="{00000000-0005-0000-0000-000054290000}"/>
    <cellStyle name="F7 9 7" xfId="10612" xr:uid="{00000000-0005-0000-0000-000055290000}"/>
    <cellStyle name="F7 9 8" xfId="10613" xr:uid="{00000000-0005-0000-0000-000056290000}"/>
    <cellStyle name="F7 9 9" xfId="10614" xr:uid="{00000000-0005-0000-0000-000057290000}"/>
    <cellStyle name="F7_1. PPh29_2008_OK_OK_1_3ToBook" xfId="10615" xr:uid="{00000000-0005-0000-0000-000058290000}"/>
    <cellStyle name="F8" xfId="1412" xr:uid="{00000000-0005-0000-0000-000059290000}"/>
    <cellStyle name="F8 10" xfId="10616" xr:uid="{00000000-0005-0000-0000-00005A290000}"/>
    <cellStyle name="F8 10 10" xfId="10617" xr:uid="{00000000-0005-0000-0000-00005B290000}"/>
    <cellStyle name="F8 10 11" xfId="10618" xr:uid="{00000000-0005-0000-0000-00005C290000}"/>
    <cellStyle name="F8 10 12" xfId="10619" xr:uid="{00000000-0005-0000-0000-00005D290000}"/>
    <cellStyle name="F8 10 13" xfId="10620" xr:uid="{00000000-0005-0000-0000-00005E290000}"/>
    <cellStyle name="F8 10 14" xfId="10621" xr:uid="{00000000-0005-0000-0000-00005F290000}"/>
    <cellStyle name="F8 10 2" xfId="10622" xr:uid="{00000000-0005-0000-0000-000060290000}"/>
    <cellStyle name="F8 10 3" xfId="10623" xr:uid="{00000000-0005-0000-0000-000061290000}"/>
    <cellStyle name="F8 10 4" xfId="10624" xr:uid="{00000000-0005-0000-0000-000062290000}"/>
    <cellStyle name="F8 10 5" xfId="10625" xr:uid="{00000000-0005-0000-0000-000063290000}"/>
    <cellStyle name="F8 10 6" xfId="10626" xr:uid="{00000000-0005-0000-0000-000064290000}"/>
    <cellStyle name="F8 10 7" xfId="10627" xr:uid="{00000000-0005-0000-0000-000065290000}"/>
    <cellStyle name="F8 10 8" xfId="10628" xr:uid="{00000000-0005-0000-0000-000066290000}"/>
    <cellStyle name="F8 10 9" xfId="10629" xr:uid="{00000000-0005-0000-0000-000067290000}"/>
    <cellStyle name="F8 11" xfId="10630" xr:uid="{00000000-0005-0000-0000-000068290000}"/>
    <cellStyle name="F8 11 10" xfId="10631" xr:uid="{00000000-0005-0000-0000-000069290000}"/>
    <cellStyle name="F8 11 11" xfId="10632" xr:uid="{00000000-0005-0000-0000-00006A290000}"/>
    <cellStyle name="F8 11 12" xfId="10633" xr:uid="{00000000-0005-0000-0000-00006B290000}"/>
    <cellStyle name="F8 11 13" xfId="10634" xr:uid="{00000000-0005-0000-0000-00006C290000}"/>
    <cellStyle name="F8 11 14" xfId="10635" xr:uid="{00000000-0005-0000-0000-00006D290000}"/>
    <cellStyle name="F8 11 2" xfId="10636" xr:uid="{00000000-0005-0000-0000-00006E290000}"/>
    <cellStyle name="F8 11 3" xfId="10637" xr:uid="{00000000-0005-0000-0000-00006F290000}"/>
    <cellStyle name="F8 11 4" xfId="10638" xr:uid="{00000000-0005-0000-0000-000070290000}"/>
    <cellStyle name="F8 11 5" xfId="10639" xr:uid="{00000000-0005-0000-0000-000071290000}"/>
    <cellStyle name="F8 11 6" xfId="10640" xr:uid="{00000000-0005-0000-0000-000072290000}"/>
    <cellStyle name="F8 11 7" xfId="10641" xr:uid="{00000000-0005-0000-0000-000073290000}"/>
    <cellStyle name="F8 11 8" xfId="10642" xr:uid="{00000000-0005-0000-0000-000074290000}"/>
    <cellStyle name="F8 11 9" xfId="10643" xr:uid="{00000000-0005-0000-0000-000075290000}"/>
    <cellStyle name="F8 12" xfId="10644" xr:uid="{00000000-0005-0000-0000-000076290000}"/>
    <cellStyle name="F8 12 10" xfId="10645" xr:uid="{00000000-0005-0000-0000-000077290000}"/>
    <cellStyle name="F8 12 11" xfId="10646" xr:uid="{00000000-0005-0000-0000-000078290000}"/>
    <cellStyle name="F8 12 12" xfId="10647" xr:uid="{00000000-0005-0000-0000-000079290000}"/>
    <cellStyle name="F8 12 13" xfId="10648" xr:uid="{00000000-0005-0000-0000-00007A290000}"/>
    <cellStyle name="F8 12 14" xfId="10649" xr:uid="{00000000-0005-0000-0000-00007B290000}"/>
    <cellStyle name="F8 12 2" xfId="10650" xr:uid="{00000000-0005-0000-0000-00007C290000}"/>
    <cellStyle name="F8 12 3" xfId="10651" xr:uid="{00000000-0005-0000-0000-00007D290000}"/>
    <cellStyle name="F8 12 4" xfId="10652" xr:uid="{00000000-0005-0000-0000-00007E290000}"/>
    <cellStyle name="F8 12 5" xfId="10653" xr:uid="{00000000-0005-0000-0000-00007F290000}"/>
    <cellStyle name="F8 12 6" xfId="10654" xr:uid="{00000000-0005-0000-0000-000080290000}"/>
    <cellStyle name="F8 12 7" xfId="10655" xr:uid="{00000000-0005-0000-0000-000081290000}"/>
    <cellStyle name="F8 12 8" xfId="10656" xr:uid="{00000000-0005-0000-0000-000082290000}"/>
    <cellStyle name="F8 12 9" xfId="10657" xr:uid="{00000000-0005-0000-0000-000083290000}"/>
    <cellStyle name="F8 13" xfId="10658" xr:uid="{00000000-0005-0000-0000-000084290000}"/>
    <cellStyle name="F8 13 10" xfId="10659" xr:uid="{00000000-0005-0000-0000-000085290000}"/>
    <cellStyle name="F8 13 11" xfId="10660" xr:uid="{00000000-0005-0000-0000-000086290000}"/>
    <cellStyle name="F8 13 12" xfId="10661" xr:uid="{00000000-0005-0000-0000-000087290000}"/>
    <cellStyle name="F8 13 13" xfId="10662" xr:uid="{00000000-0005-0000-0000-000088290000}"/>
    <cellStyle name="F8 13 14" xfId="10663" xr:uid="{00000000-0005-0000-0000-000089290000}"/>
    <cellStyle name="F8 13 2" xfId="10664" xr:uid="{00000000-0005-0000-0000-00008A290000}"/>
    <cellStyle name="F8 13 3" xfId="10665" xr:uid="{00000000-0005-0000-0000-00008B290000}"/>
    <cellStyle name="F8 13 4" xfId="10666" xr:uid="{00000000-0005-0000-0000-00008C290000}"/>
    <cellStyle name="F8 13 5" xfId="10667" xr:uid="{00000000-0005-0000-0000-00008D290000}"/>
    <cellStyle name="F8 13 6" xfId="10668" xr:uid="{00000000-0005-0000-0000-00008E290000}"/>
    <cellStyle name="F8 13 7" xfId="10669" xr:uid="{00000000-0005-0000-0000-00008F290000}"/>
    <cellStyle name="F8 13 8" xfId="10670" xr:uid="{00000000-0005-0000-0000-000090290000}"/>
    <cellStyle name="F8 13 9" xfId="10671" xr:uid="{00000000-0005-0000-0000-000091290000}"/>
    <cellStyle name="F8 14" xfId="10672" xr:uid="{00000000-0005-0000-0000-000092290000}"/>
    <cellStyle name="F8 14 10" xfId="10673" xr:uid="{00000000-0005-0000-0000-000093290000}"/>
    <cellStyle name="F8 14 11" xfId="10674" xr:uid="{00000000-0005-0000-0000-000094290000}"/>
    <cellStyle name="F8 14 12" xfId="10675" xr:uid="{00000000-0005-0000-0000-000095290000}"/>
    <cellStyle name="F8 14 13" xfId="10676" xr:uid="{00000000-0005-0000-0000-000096290000}"/>
    <cellStyle name="F8 14 14" xfId="10677" xr:uid="{00000000-0005-0000-0000-000097290000}"/>
    <cellStyle name="F8 14 2" xfId="10678" xr:uid="{00000000-0005-0000-0000-000098290000}"/>
    <cellStyle name="F8 14 3" xfId="10679" xr:uid="{00000000-0005-0000-0000-000099290000}"/>
    <cellStyle name="F8 14 4" xfId="10680" xr:uid="{00000000-0005-0000-0000-00009A290000}"/>
    <cellStyle name="F8 14 5" xfId="10681" xr:uid="{00000000-0005-0000-0000-00009B290000}"/>
    <cellStyle name="F8 14 6" xfId="10682" xr:uid="{00000000-0005-0000-0000-00009C290000}"/>
    <cellStyle name="F8 14 7" xfId="10683" xr:uid="{00000000-0005-0000-0000-00009D290000}"/>
    <cellStyle name="F8 14 8" xfId="10684" xr:uid="{00000000-0005-0000-0000-00009E290000}"/>
    <cellStyle name="F8 14 9" xfId="10685" xr:uid="{00000000-0005-0000-0000-00009F290000}"/>
    <cellStyle name="F8 15" xfId="10686" xr:uid="{00000000-0005-0000-0000-0000A0290000}"/>
    <cellStyle name="F8 15 10" xfId="10687" xr:uid="{00000000-0005-0000-0000-0000A1290000}"/>
    <cellStyle name="F8 15 11" xfId="10688" xr:uid="{00000000-0005-0000-0000-0000A2290000}"/>
    <cellStyle name="F8 15 12" xfId="10689" xr:uid="{00000000-0005-0000-0000-0000A3290000}"/>
    <cellStyle name="F8 15 13" xfId="10690" xr:uid="{00000000-0005-0000-0000-0000A4290000}"/>
    <cellStyle name="F8 15 14" xfId="10691" xr:uid="{00000000-0005-0000-0000-0000A5290000}"/>
    <cellStyle name="F8 15 2" xfId="10692" xr:uid="{00000000-0005-0000-0000-0000A6290000}"/>
    <cellStyle name="F8 15 3" xfId="10693" xr:uid="{00000000-0005-0000-0000-0000A7290000}"/>
    <cellStyle name="F8 15 4" xfId="10694" xr:uid="{00000000-0005-0000-0000-0000A8290000}"/>
    <cellStyle name="F8 15 5" xfId="10695" xr:uid="{00000000-0005-0000-0000-0000A9290000}"/>
    <cellStyle name="F8 15 6" xfId="10696" xr:uid="{00000000-0005-0000-0000-0000AA290000}"/>
    <cellStyle name="F8 15 7" xfId="10697" xr:uid="{00000000-0005-0000-0000-0000AB290000}"/>
    <cellStyle name="F8 15 8" xfId="10698" xr:uid="{00000000-0005-0000-0000-0000AC290000}"/>
    <cellStyle name="F8 15 9" xfId="10699" xr:uid="{00000000-0005-0000-0000-0000AD290000}"/>
    <cellStyle name="F8 16" xfId="10700" xr:uid="{00000000-0005-0000-0000-0000AE290000}"/>
    <cellStyle name="F8 17" xfId="10701" xr:uid="{00000000-0005-0000-0000-0000AF290000}"/>
    <cellStyle name="F8 18" xfId="10702" xr:uid="{00000000-0005-0000-0000-0000B0290000}"/>
    <cellStyle name="F8 19" xfId="10703" xr:uid="{00000000-0005-0000-0000-0000B1290000}"/>
    <cellStyle name="F8 2" xfId="10704" xr:uid="{00000000-0005-0000-0000-0000B2290000}"/>
    <cellStyle name="F8 2 10" xfId="10705" xr:uid="{00000000-0005-0000-0000-0000B3290000}"/>
    <cellStyle name="F8 2 11" xfId="10706" xr:uid="{00000000-0005-0000-0000-0000B4290000}"/>
    <cellStyle name="F8 2 12" xfId="10707" xr:uid="{00000000-0005-0000-0000-0000B5290000}"/>
    <cellStyle name="F8 2 13" xfId="10708" xr:uid="{00000000-0005-0000-0000-0000B6290000}"/>
    <cellStyle name="F8 2 14" xfId="10709" xr:uid="{00000000-0005-0000-0000-0000B7290000}"/>
    <cellStyle name="F8 2 2" xfId="10710" xr:uid="{00000000-0005-0000-0000-0000B8290000}"/>
    <cellStyle name="F8 2 3" xfId="10711" xr:uid="{00000000-0005-0000-0000-0000B9290000}"/>
    <cellStyle name="F8 2 4" xfId="10712" xr:uid="{00000000-0005-0000-0000-0000BA290000}"/>
    <cellStyle name="F8 2 5" xfId="10713" xr:uid="{00000000-0005-0000-0000-0000BB290000}"/>
    <cellStyle name="F8 2 6" xfId="10714" xr:uid="{00000000-0005-0000-0000-0000BC290000}"/>
    <cellStyle name="F8 2 7" xfId="10715" xr:uid="{00000000-0005-0000-0000-0000BD290000}"/>
    <cellStyle name="F8 2 8" xfId="10716" xr:uid="{00000000-0005-0000-0000-0000BE290000}"/>
    <cellStyle name="F8 2 9" xfId="10717" xr:uid="{00000000-0005-0000-0000-0000BF290000}"/>
    <cellStyle name="F8 20" xfId="10718" xr:uid="{00000000-0005-0000-0000-0000C0290000}"/>
    <cellStyle name="F8 21" xfId="10719" xr:uid="{00000000-0005-0000-0000-0000C1290000}"/>
    <cellStyle name="F8 22" xfId="10720" xr:uid="{00000000-0005-0000-0000-0000C2290000}"/>
    <cellStyle name="F8 23" xfId="10721" xr:uid="{00000000-0005-0000-0000-0000C3290000}"/>
    <cellStyle name="F8 24" xfId="10722" xr:uid="{00000000-0005-0000-0000-0000C4290000}"/>
    <cellStyle name="F8 25" xfId="10723" xr:uid="{00000000-0005-0000-0000-0000C5290000}"/>
    <cellStyle name="F8 26" xfId="10724" xr:uid="{00000000-0005-0000-0000-0000C6290000}"/>
    <cellStyle name="F8 27" xfId="10725" xr:uid="{00000000-0005-0000-0000-0000C7290000}"/>
    <cellStyle name="F8 28" xfId="10726" xr:uid="{00000000-0005-0000-0000-0000C8290000}"/>
    <cellStyle name="F8 29" xfId="10727" xr:uid="{00000000-0005-0000-0000-0000C9290000}"/>
    <cellStyle name="F8 3" xfId="10728" xr:uid="{00000000-0005-0000-0000-0000CA290000}"/>
    <cellStyle name="F8 3 10" xfId="10729" xr:uid="{00000000-0005-0000-0000-0000CB290000}"/>
    <cellStyle name="F8 3 11" xfId="10730" xr:uid="{00000000-0005-0000-0000-0000CC290000}"/>
    <cellStyle name="F8 3 12" xfId="10731" xr:uid="{00000000-0005-0000-0000-0000CD290000}"/>
    <cellStyle name="F8 3 13" xfId="10732" xr:uid="{00000000-0005-0000-0000-0000CE290000}"/>
    <cellStyle name="F8 3 14" xfId="10733" xr:uid="{00000000-0005-0000-0000-0000CF290000}"/>
    <cellStyle name="F8 3 2" xfId="10734" xr:uid="{00000000-0005-0000-0000-0000D0290000}"/>
    <cellStyle name="F8 3 3" xfId="10735" xr:uid="{00000000-0005-0000-0000-0000D1290000}"/>
    <cellStyle name="F8 3 4" xfId="10736" xr:uid="{00000000-0005-0000-0000-0000D2290000}"/>
    <cellStyle name="F8 3 5" xfId="10737" xr:uid="{00000000-0005-0000-0000-0000D3290000}"/>
    <cellStyle name="F8 3 6" xfId="10738" xr:uid="{00000000-0005-0000-0000-0000D4290000}"/>
    <cellStyle name="F8 3 7" xfId="10739" xr:uid="{00000000-0005-0000-0000-0000D5290000}"/>
    <cellStyle name="F8 3 8" xfId="10740" xr:uid="{00000000-0005-0000-0000-0000D6290000}"/>
    <cellStyle name="F8 3 9" xfId="10741" xr:uid="{00000000-0005-0000-0000-0000D7290000}"/>
    <cellStyle name="F8 4" xfId="10742" xr:uid="{00000000-0005-0000-0000-0000D8290000}"/>
    <cellStyle name="F8 4 10" xfId="10743" xr:uid="{00000000-0005-0000-0000-0000D9290000}"/>
    <cellStyle name="F8 4 11" xfId="10744" xr:uid="{00000000-0005-0000-0000-0000DA290000}"/>
    <cellStyle name="F8 4 12" xfId="10745" xr:uid="{00000000-0005-0000-0000-0000DB290000}"/>
    <cellStyle name="F8 4 13" xfId="10746" xr:uid="{00000000-0005-0000-0000-0000DC290000}"/>
    <cellStyle name="F8 4 14" xfId="10747" xr:uid="{00000000-0005-0000-0000-0000DD290000}"/>
    <cellStyle name="F8 4 2" xfId="10748" xr:uid="{00000000-0005-0000-0000-0000DE290000}"/>
    <cellStyle name="F8 4 3" xfId="10749" xr:uid="{00000000-0005-0000-0000-0000DF290000}"/>
    <cellStyle name="F8 4 4" xfId="10750" xr:uid="{00000000-0005-0000-0000-0000E0290000}"/>
    <cellStyle name="F8 4 5" xfId="10751" xr:uid="{00000000-0005-0000-0000-0000E1290000}"/>
    <cellStyle name="F8 4 6" xfId="10752" xr:uid="{00000000-0005-0000-0000-0000E2290000}"/>
    <cellStyle name="F8 4 7" xfId="10753" xr:uid="{00000000-0005-0000-0000-0000E3290000}"/>
    <cellStyle name="F8 4 8" xfId="10754" xr:uid="{00000000-0005-0000-0000-0000E4290000}"/>
    <cellStyle name="F8 4 9" xfId="10755" xr:uid="{00000000-0005-0000-0000-0000E5290000}"/>
    <cellStyle name="F8 5" xfId="10756" xr:uid="{00000000-0005-0000-0000-0000E6290000}"/>
    <cellStyle name="F8 5 10" xfId="10757" xr:uid="{00000000-0005-0000-0000-0000E7290000}"/>
    <cellStyle name="F8 5 11" xfId="10758" xr:uid="{00000000-0005-0000-0000-0000E8290000}"/>
    <cellStyle name="F8 5 12" xfId="10759" xr:uid="{00000000-0005-0000-0000-0000E9290000}"/>
    <cellStyle name="F8 5 13" xfId="10760" xr:uid="{00000000-0005-0000-0000-0000EA290000}"/>
    <cellStyle name="F8 5 14" xfId="10761" xr:uid="{00000000-0005-0000-0000-0000EB290000}"/>
    <cellStyle name="F8 5 2" xfId="10762" xr:uid="{00000000-0005-0000-0000-0000EC290000}"/>
    <cellStyle name="F8 5 3" xfId="10763" xr:uid="{00000000-0005-0000-0000-0000ED290000}"/>
    <cellStyle name="F8 5 4" xfId="10764" xr:uid="{00000000-0005-0000-0000-0000EE290000}"/>
    <cellStyle name="F8 5 5" xfId="10765" xr:uid="{00000000-0005-0000-0000-0000EF290000}"/>
    <cellStyle name="F8 5 6" xfId="10766" xr:uid="{00000000-0005-0000-0000-0000F0290000}"/>
    <cellStyle name="F8 5 7" xfId="10767" xr:uid="{00000000-0005-0000-0000-0000F1290000}"/>
    <cellStyle name="F8 5 8" xfId="10768" xr:uid="{00000000-0005-0000-0000-0000F2290000}"/>
    <cellStyle name="F8 5 9" xfId="10769" xr:uid="{00000000-0005-0000-0000-0000F3290000}"/>
    <cellStyle name="F8 6" xfId="10770" xr:uid="{00000000-0005-0000-0000-0000F4290000}"/>
    <cellStyle name="F8 6 10" xfId="10771" xr:uid="{00000000-0005-0000-0000-0000F5290000}"/>
    <cellStyle name="F8 6 11" xfId="10772" xr:uid="{00000000-0005-0000-0000-0000F6290000}"/>
    <cellStyle name="F8 6 12" xfId="10773" xr:uid="{00000000-0005-0000-0000-0000F7290000}"/>
    <cellStyle name="F8 6 13" xfId="10774" xr:uid="{00000000-0005-0000-0000-0000F8290000}"/>
    <cellStyle name="F8 6 14" xfId="10775" xr:uid="{00000000-0005-0000-0000-0000F9290000}"/>
    <cellStyle name="F8 6 2" xfId="10776" xr:uid="{00000000-0005-0000-0000-0000FA290000}"/>
    <cellStyle name="F8 6 3" xfId="10777" xr:uid="{00000000-0005-0000-0000-0000FB290000}"/>
    <cellStyle name="F8 6 4" xfId="10778" xr:uid="{00000000-0005-0000-0000-0000FC290000}"/>
    <cellStyle name="F8 6 5" xfId="10779" xr:uid="{00000000-0005-0000-0000-0000FD290000}"/>
    <cellStyle name="F8 6 6" xfId="10780" xr:uid="{00000000-0005-0000-0000-0000FE290000}"/>
    <cellStyle name="F8 6 7" xfId="10781" xr:uid="{00000000-0005-0000-0000-0000FF290000}"/>
    <cellStyle name="F8 6 8" xfId="10782" xr:uid="{00000000-0005-0000-0000-0000002A0000}"/>
    <cellStyle name="F8 6 9" xfId="10783" xr:uid="{00000000-0005-0000-0000-0000012A0000}"/>
    <cellStyle name="F8 7" xfId="10784" xr:uid="{00000000-0005-0000-0000-0000022A0000}"/>
    <cellStyle name="F8 7 10" xfId="10785" xr:uid="{00000000-0005-0000-0000-0000032A0000}"/>
    <cellStyle name="F8 7 11" xfId="10786" xr:uid="{00000000-0005-0000-0000-0000042A0000}"/>
    <cellStyle name="F8 7 12" xfId="10787" xr:uid="{00000000-0005-0000-0000-0000052A0000}"/>
    <cellStyle name="F8 7 13" xfId="10788" xr:uid="{00000000-0005-0000-0000-0000062A0000}"/>
    <cellStyle name="F8 7 14" xfId="10789" xr:uid="{00000000-0005-0000-0000-0000072A0000}"/>
    <cellStyle name="F8 7 2" xfId="10790" xr:uid="{00000000-0005-0000-0000-0000082A0000}"/>
    <cellStyle name="F8 7 3" xfId="10791" xr:uid="{00000000-0005-0000-0000-0000092A0000}"/>
    <cellStyle name="F8 7 4" xfId="10792" xr:uid="{00000000-0005-0000-0000-00000A2A0000}"/>
    <cellStyle name="F8 7 5" xfId="10793" xr:uid="{00000000-0005-0000-0000-00000B2A0000}"/>
    <cellStyle name="F8 7 6" xfId="10794" xr:uid="{00000000-0005-0000-0000-00000C2A0000}"/>
    <cellStyle name="F8 7 7" xfId="10795" xr:uid="{00000000-0005-0000-0000-00000D2A0000}"/>
    <cellStyle name="F8 7 8" xfId="10796" xr:uid="{00000000-0005-0000-0000-00000E2A0000}"/>
    <cellStyle name="F8 7 9" xfId="10797" xr:uid="{00000000-0005-0000-0000-00000F2A0000}"/>
    <cellStyle name="F8 8" xfId="10798" xr:uid="{00000000-0005-0000-0000-0000102A0000}"/>
    <cellStyle name="F8 8 10" xfId="10799" xr:uid="{00000000-0005-0000-0000-0000112A0000}"/>
    <cellStyle name="F8 8 11" xfId="10800" xr:uid="{00000000-0005-0000-0000-0000122A0000}"/>
    <cellStyle name="F8 8 12" xfId="10801" xr:uid="{00000000-0005-0000-0000-0000132A0000}"/>
    <cellStyle name="F8 8 13" xfId="10802" xr:uid="{00000000-0005-0000-0000-0000142A0000}"/>
    <cellStyle name="F8 8 14" xfId="10803" xr:uid="{00000000-0005-0000-0000-0000152A0000}"/>
    <cellStyle name="F8 8 2" xfId="10804" xr:uid="{00000000-0005-0000-0000-0000162A0000}"/>
    <cellStyle name="F8 8 3" xfId="10805" xr:uid="{00000000-0005-0000-0000-0000172A0000}"/>
    <cellStyle name="F8 8 4" xfId="10806" xr:uid="{00000000-0005-0000-0000-0000182A0000}"/>
    <cellStyle name="F8 8 5" xfId="10807" xr:uid="{00000000-0005-0000-0000-0000192A0000}"/>
    <cellStyle name="F8 8 6" xfId="10808" xr:uid="{00000000-0005-0000-0000-00001A2A0000}"/>
    <cellStyle name="F8 8 7" xfId="10809" xr:uid="{00000000-0005-0000-0000-00001B2A0000}"/>
    <cellStyle name="F8 8 8" xfId="10810" xr:uid="{00000000-0005-0000-0000-00001C2A0000}"/>
    <cellStyle name="F8 8 9" xfId="10811" xr:uid="{00000000-0005-0000-0000-00001D2A0000}"/>
    <cellStyle name="F8 9" xfId="10812" xr:uid="{00000000-0005-0000-0000-00001E2A0000}"/>
    <cellStyle name="F8 9 10" xfId="10813" xr:uid="{00000000-0005-0000-0000-00001F2A0000}"/>
    <cellStyle name="F8 9 11" xfId="10814" xr:uid="{00000000-0005-0000-0000-0000202A0000}"/>
    <cellStyle name="F8 9 12" xfId="10815" xr:uid="{00000000-0005-0000-0000-0000212A0000}"/>
    <cellStyle name="F8 9 13" xfId="10816" xr:uid="{00000000-0005-0000-0000-0000222A0000}"/>
    <cellStyle name="F8 9 14" xfId="10817" xr:uid="{00000000-0005-0000-0000-0000232A0000}"/>
    <cellStyle name="F8 9 2" xfId="10818" xr:uid="{00000000-0005-0000-0000-0000242A0000}"/>
    <cellStyle name="F8 9 3" xfId="10819" xr:uid="{00000000-0005-0000-0000-0000252A0000}"/>
    <cellStyle name="F8 9 4" xfId="10820" xr:uid="{00000000-0005-0000-0000-0000262A0000}"/>
    <cellStyle name="F8 9 5" xfId="10821" xr:uid="{00000000-0005-0000-0000-0000272A0000}"/>
    <cellStyle name="F8 9 6" xfId="10822" xr:uid="{00000000-0005-0000-0000-0000282A0000}"/>
    <cellStyle name="F8 9 7" xfId="10823" xr:uid="{00000000-0005-0000-0000-0000292A0000}"/>
    <cellStyle name="F8 9 8" xfId="10824" xr:uid="{00000000-0005-0000-0000-00002A2A0000}"/>
    <cellStyle name="F8 9 9" xfId="10825" xr:uid="{00000000-0005-0000-0000-00002B2A0000}"/>
    <cellStyle name="F8_1. PPh29_2008_OK_OK_1_3ToBook" xfId="10826" xr:uid="{00000000-0005-0000-0000-00002C2A0000}"/>
    <cellStyle name="Financier0" xfId="10827" xr:uid="{00000000-0005-0000-0000-00002D2A0000}"/>
    <cellStyle name="Fixed" xfId="1413" xr:uid="{00000000-0005-0000-0000-00002E2A0000}"/>
    <cellStyle name="Fixed [0]" xfId="1414" xr:uid="{00000000-0005-0000-0000-00002F2A0000}"/>
    <cellStyle name="Fixed [0] 10" xfId="10828" xr:uid="{00000000-0005-0000-0000-0000302A0000}"/>
    <cellStyle name="Fixed [0] 11" xfId="10829" xr:uid="{00000000-0005-0000-0000-0000312A0000}"/>
    <cellStyle name="Fixed [0] 12" xfId="10830" xr:uid="{00000000-0005-0000-0000-0000322A0000}"/>
    <cellStyle name="Fixed [0] 13" xfId="10831" xr:uid="{00000000-0005-0000-0000-0000332A0000}"/>
    <cellStyle name="Fixed [0] 14" xfId="20495" xr:uid="{00000000-0005-0000-0000-0000342A0000}"/>
    <cellStyle name="Fixed [0] 2" xfId="1415" xr:uid="{00000000-0005-0000-0000-0000352A0000}"/>
    <cellStyle name="Fixed [0] 2 2" xfId="20496" xr:uid="{00000000-0005-0000-0000-0000362A0000}"/>
    <cellStyle name="Fixed [0] 3" xfId="10832" xr:uid="{00000000-0005-0000-0000-0000372A0000}"/>
    <cellStyle name="Fixed [0] 3 2" xfId="21067" xr:uid="{00000000-0005-0000-0000-0000382A0000}"/>
    <cellStyle name="Fixed [0] 4" xfId="10833" xr:uid="{00000000-0005-0000-0000-0000392A0000}"/>
    <cellStyle name="Fixed [0] 5" xfId="10834" xr:uid="{00000000-0005-0000-0000-00003A2A0000}"/>
    <cellStyle name="Fixed [0] 6" xfId="10835" xr:uid="{00000000-0005-0000-0000-00003B2A0000}"/>
    <cellStyle name="Fixed [0] 7" xfId="10836" xr:uid="{00000000-0005-0000-0000-00003C2A0000}"/>
    <cellStyle name="Fixed [0] 8" xfId="10837" xr:uid="{00000000-0005-0000-0000-00003D2A0000}"/>
    <cellStyle name="Fixed [0] 9" xfId="10838" xr:uid="{00000000-0005-0000-0000-00003E2A0000}"/>
    <cellStyle name="Fixed 10" xfId="1416" xr:uid="{00000000-0005-0000-0000-00003F2A0000}"/>
    <cellStyle name="Fixed 11" xfId="1417" xr:uid="{00000000-0005-0000-0000-0000402A0000}"/>
    <cellStyle name="Fixed 12" xfId="1418" xr:uid="{00000000-0005-0000-0000-0000412A0000}"/>
    <cellStyle name="Fixed 13" xfId="1419" xr:uid="{00000000-0005-0000-0000-0000422A0000}"/>
    <cellStyle name="Fixed 14" xfId="1420" xr:uid="{00000000-0005-0000-0000-0000432A0000}"/>
    <cellStyle name="Fixed 15" xfId="1421" xr:uid="{00000000-0005-0000-0000-0000442A0000}"/>
    <cellStyle name="Fixed 16" xfId="1422" xr:uid="{00000000-0005-0000-0000-0000452A0000}"/>
    <cellStyle name="Fixed 17" xfId="1423" xr:uid="{00000000-0005-0000-0000-0000462A0000}"/>
    <cellStyle name="Fixed 18" xfId="1424" xr:uid="{00000000-0005-0000-0000-0000472A0000}"/>
    <cellStyle name="Fixed 19" xfId="1425" xr:uid="{00000000-0005-0000-0000-0000482A0000}"/>
    <cellStyle name="Fixed 2" xfId="1426" xr:uid="{00000000-0005-0000-0000-0000492A0000}"/>
    <cellStyle name="Fixed 2 2" xfId="10839" xr:uid="{00000000-0005-0000-0000-00004A2A0000}"/>
    <cellStyle name="Fixed 20" xfId="1427" xr:uid="{00000000-0005-0000-0000-00004B2A0000}"/>
    <cellStyle name="Fixed 21" xfId="1428" xr:uid="{00000000-0005-0000-0000-00004C2A0000}"/>
    <cellStyle name="Fixed 22" xfId="1429" xr:uid="{00000000-0005-0000-0000-00004D2A0000}"/>
    <cellStyle name="Fixed 23" xfId="1430" xr:uid="{00000000-0005-0000-0000-00004E2A0000}"/>
    <cellStyle name="Fixed 24" xfId="1431" xr:uid="{00000000-0005-0000-0000-00004F2A0000}"/>
    <cellStyle name="Fixed 25" xfId="2092" xr:uid="{00000000-0005-0000-0000-0000502A0000}"/>
    <cellStyle name="Fixed 26" xfId="2093" xr:uid="{00000000-0005-0000-0000-0000512A0000}"/>
    <cellStyle name="Fixed 27" xfId="17287" xr:uid="{00000000-0005-0000-0000-0000522A0000}"/>
    <cellStyle name="Fixed 28" xfId="17538" xr:uid="{00000000-0005-0000-0000-0000532A0000}"/>
    <cellStyle name="Fixed 29" xfId="17307" xr:uid="{00000000-0005-0000-0000-0000542A0000}"/>
    <cellStyle name="Fixed 3" xfId="1432" xr:uid="{00000000-0005-0000-0000-0000552A0000}"/>
    <cellStyle name="Fixed 3 2" xfId="10840" xr:uid="{00000000-0005-0000-0000-0000562A0000}"/>
    <cellStyle name="Fixed 30" xfId="17529" xr:uid="{00000000-0005-0000-0000-0000572A0000}"/>
    <cellStyle name="Fixed 31" xfId="17316" xr:uid="{00000000-0005-0000-0000-0000582A0000}"/>
    <cellStyle name="Fixed 32" xfId="17521" xr:uid="{00000000-0005-0000-0000-0000592A0000}"/>
    <cellStyle name="Fixed 33" xfId="17325" xr:uid="{00000000-0005-0000-0000-00005A2A0000}"/>
    <cellStyle name="Fixed 34" xfId="17513" xr:uid="{00000000-0005-0000-0000-00005B2A0000}"/>
    <cellStyle name="Fixed 35" xfId="17333" xr:uid="{00000000-0005-0000-0000-00005C2A0000}"/>
    <cellStyle name="Fixed 36" xfId="17506" xr:uid="{00000000-0005-0000-0000-00005D2A0000}"/>
    <cellStyle name="Fixed 37" xfId="17341" xr:uid="{00000000-0005-0000-0000-00005E2A0000}"/>
    <cellStyle name="Fixed 38" xfId="17498" xr:uid="{00000000-0005-0000-0000-00005F2A0000}"/>
    <cellStyle name="Fixed 39" xfId="17349" xr:uid="{00000000-0005-0000-0000-0000602A0000}"/>
    <cellStyle name="Fixed 4" xfId="1433" xr:uid="{00000000-0005-0000-0000-0000612A0000}"/>
    <cellStyle name="Fixed 4 2" xfId="10841" xr:uid="{00000000-0005-0000-0000-0000622A0000}"/>
    <cellStyle name="Fixed 40" xfId="17490" xr:uid="{00000000-0005-0000-0000-0000632A0000}"/>
    <cellStyle name="Fixed 41" xfId="17357" xr:uid="{00000000-0005-0000-0000-0000642A0000}"/>
    <cellStyle name="Fixed 42" xfId="17481" xr:uid="{00000000-0005-0000-0000-0000652A0000}"/>
    <cellStyle name="Fixed 43" xfId="17365" xr:uid="{00000000-0005-0000-0000-0000662A0000}"/>
    <cellStyle name="Fixed 44" xfId="17466" xr:uid="{00000000-0005-0000-0000-0000672A0000}"/>
    <cellStyle name="Fixed 45" xfId="17374" xr:uid="{00000000-0005-0000-0000-0000682A0000}"/>
    <cellStyle name="Fixed 46" xfId="17457" xr:uid="{00000000-0005-0000-0000-0000692A0000}"/>
    <cellStyle name="Fixed 47" xfId="17384" xr:uid="{00000000-0005-0000-0000-00006A2A0000}"/>
    <cellStyle name="Fixed 48" xfId="17448" xr:uid="{00000000-0005-0000-0000-00006B2A0000}"/>
    <cellStyle name="Fixed 49" xfId="17393" xr:uid="{00000000-0005-0000-0000-00006C2A0000}"/>
    <cellStyle name="Fixed 5" xfId="1434" xr:uid="{00000000-0005-0000-0000-00006D2A0000}"/>
    <cellStyle name="Fixed 5 2" xfId="10842" xr:uid="{00000000-0005-0000-0000-00006E2A0000}"/>
    <cellStyle name="Fixed 50" xfId="17440" xr:uid="{00000000-0005-0000-0000-00006F2A0000}"/>
    <cellStyle name="Fixed 51" xfId="17402" xr:uid="{00000000-0005-0000-0000-0000702A0000}"/>
    <cellStyle name="Fixed 52" xfId="17379" xr:uid="{00000000-0005-0000-0000-0000712A0000}"/>
    <cellStyle name="Fixed 53" xfId="17453" xr:uid="{00000000-0005-0000-0000-0000722A0000}"/>
    <cellStyle name="Fixed 54" xfId="17388" xr:uid="{00000000-0005-0000-0000-0000732A0000}"/>
    <cellStyle name="Fixed 55" xfId="17445" xr:uid="{00000000-0005-0000-0000-0000742A0000}"/>
    <cellStyle name="Fixed 56" xfId="17397" xr:uid="{00000000-0005-0000-0000-0000752A0000}"/>
    <cellStyle name="Fixed 57" xfId="17323" xr:uid="{00000000-0005-0000-0000-0000762A0000}"/>
    <cellStyle name="Fixed 58" xfId="17404" xr:uid="{00000000-0005-0000-0000-0000772A0000}"/>
    <cellStyle name="Fixed 59" xfId="17576" xr:uid="{00000000-0005-0000-0000-0000782A0000}"/>
    <cellStyle name="Fixed 6" xfId="1435" xr:uid="{00000000-0005-0000-0000-0000792A0000}"/>
    <cellStyle name="Fixed 6 2" xfId="10843" xr:uid="{00000000-0005-0000-0000-00007A2A0000}"/>
    <cellStyle name="Fixed 60" xfId="17616" xr:uid="{00000000-0005-0000-0000-00007B2A0000}"/>
    <cellStyle name="Fixed 61" xfId="17592" xr:uid="{00000000-0005-0000-0000-00007C2A0000}"/>
    <cellStyle name="Fixed 62" xfId="17610" xr:uid="{00000000-0005-0000-0000-00007D2A0000}"/>
    <cellStyle name="Fixed 63" xfId="17872" xr:uid="{00000000-0005-0000-0000-00007E2A0000}"/>
    <cellStyle name="Fixed 64" xfId="17900" xr:uid="{00000000-0005-0000-0000-00007F2A0000}"/>
    <cellStyle name="Fixed 65" xfId="18218" xr:uid="{00000000-0005-0000-0000-0000802A0000}"/>
    <cellStyle name="Fixed 66" xfId="18892" xr:uid="{00000000-0005-0000-0000-0000812A0000}"/>
    <cellStyle name="Fixed 7" xfId="1436" xr:uid="{00000000-0005-0000-0000-0000822A0000}"/>
    <cellStyle name="Fixed 7 2" xfId="10844" xr:uid="{00000000-0005-0000-0000-0000832A0000}"/>
    <cellStyle name="Fixed 8" xfId="1437" xr:uid="{00000000-0005-0000-0000-0000842A0000}"/>
    <cellStyle name="Fixed 8 2" xfId="10845" xr:uid="{00000000-0005-0000-0000-0000852A0000}"/>
    <cellStyle name="Fixed 9" xfId="1438" xr:uid="{00000000-0005-0000-0000-0000862A0000}"/>
    <cellStyle name="Fixed_0340.MO- Preliminary Analytical Procedures" xfId="10846" xr:uid="{00000000-0005-0000-0000-0000872A0000}"/>
    <cellStyle name="Fixlong" xfId="10847" xr:uid="{00000000-0005-0000-0000-0000882A0000}"/>
    <cellStyle name="Följde hyperlänken_COLLECTIONS REVIEW0603" xfId="10848" xr:uid="{00000000-0005-0000-0000-0000892A0000}"/>
    <cellStyle name="Footer SBILogo1" xfId="10849" xr:uid="{00000000-0005-0000-0000-00008A2A0000}"/>
    <cellStyle name="Footer SBILogo2" xfId="10850" xr:uid="{00000000-0005-0000-0000-00008B2A0000}"/>
    <cellStyle name="Footnote" xfId="10851" xr:uid="{00000000-0005-0000-0000-00008C2A0000}"/>
    <cellStyle name="Footnote Reference" xfId="10852" xr:uid="{00000000-0005-0000-0000-00008D2A0000}"/>
    <cellStyle name="Footnote_181218_2" xfId="10853" xr:uid="{00000000-0005-0000-0000-00008E2A0000}"/>
    <cellStyle name="Footnotes" xfId="10854" xr:uid="{00000000-0005-0000-0000-00008F2A0000}"/>
    <cellStyle name="Forecast_Data" xfId="10855" xr:uid="{00000000-0005-0000-0000-0000902A0000}"/>
    <cellStyle name="form" xfId="10856" xr:uid="{00000000-0005-0000-0000-0000912A0000}"/>
    <cellStyle name="Format a column of totals" xfId="10857" xr:uid="{00000000-0005-0000-0000-0000922A0000}"/>
    <cellStyle name="Format a column of totals 2" xfId="10858" xr:uid="{00000000-0005-0000-0000-0000932A0000}"/>
    <cellStyle name="Format a row of totals" xfId="10859" xr:uid="{00000000-0005-0000-0000-0000942A0000}"/>
    <cellStyle name="Format a row of totals 2" xfId="10860" xr:uid="{00000000-0005-0000-0000-0000952A0000}"/>
    <cellStyle name="Format text as bold, black on yellow" xfId="10861" xr:uid="{00000000-0005-0000-0000-0000962A0000}"/>
    <cellStyle name="Format text as bold, black on yellow 2" xfId="10862" xr:uid="{00000000-0005-0000-0000-0000972A0000}"/>
    <cellStyle name="formula bar" xfId="10863" xr:uid="{00000000-0005-0000-0000-0000982A0000}"/>
    <cellStyle name="Full Year" xfId="10864" xr:uid="{00000000-0005-0000-0000-0000992A0000}"/>
    <cellStyle name="FullNumber" xfId="10865" xr:uid="{00000000-0005-0000-0000-00009A2A0000}"/>
    <cellStyle name="fy_eps$" xfId="10866" xr:uid="{00000000-0005-0000-0000-00009B2A0000}"/>
    <cellStyle name="g_rate" xfId="10867" xr:uid="{00000000-0005-0000-0000-00009C2A0000}"/>
    <cellStyle name="g_rate_DCF-Valuation Support" xfId="10868" xr:uid="{00000000-0005-0000-0000-00009D2A0000}"/>
    <cellStyle name="g_rate_DCF-Valuation Support_tagihan bruto" xfId="10869" xr:uid="{00000000-0005-0000-0000-00009E2A0000}"/>
    <cellStyle name="g_rate_ICOS-INC" xfId="10870" xr:uid="{00000000-0005-0000-0000-00009F2A0000}"/>
    <cellStyle name="g_rate_ICOS-INC (2)" xfId="10871" xr:uid="{00000000-0005-0000-0000-0000A02A0000}"/>
    <cellStyle name="g_rate_ICOS-INC (2)_tagihan bruto" xfId="10872" xr:uid="{00000000-0005-0000-0000-0000A12A0000}"/>
    <cellStyle name="g_rate_ICOS-INC_tagihan bruto" xfId="10873" xr:uid="{00000000-0005-0000-0000-0000A22A0000}"/>
    <cellStyle name="g_rate_Merger Model16.xls Chart 1" xfId="10874" xr:uid="{00000000-0005-0000-0000-0000A32A0000}"/>
    <cellStyle name="g_rate_Merger Model16.xls Chart 1_tagihan bruto" xfId="10875" xr:uid="{00000000-0005-0000-0000-0000A42A0000}"/>
    <cellStyle name="g_rate_Merger Model34b" xfId="10876" xr:uid="{00000000-0005-0000-0000-0000A52A0000}"/>
    <cellStyle name="g_rate_Merger Model34b_tagihan bruto" xfId="10877" xr:uid="{00000000-0005-0000-0000-0000A62A0000}"/>
    <cellStyle name="g_rate_tagihan bruto" xfId="10878" xr:uid="{00000000-0005-0000-0000-0000A72A0000}"/>
    <cellStyle name="GENERAL" xfId="10879" xr:uid="{00000000-0005-0000-0000-0000A82A0000}"/>
    <cellStyle name="Good 10" xfId="10880" xr:uid="{00000000-0005-0000-0000-0000A92A0000}"/>
    <cellStyle name="Good 100" xfId="10881" xr:uid="{00000000-0005-0000-0000-0000AA2A0000}"/>
    <cellStyle name="Good 101" xfId="10882" xr:uid="{00000000-0005-0000-0000-0000AB2A0000}"/>
    <cellStyle name="Good 102" xfId="10883" xr:uid="{00000000-0005-0000-0000-0000AC2A0000}"/>
    <cellStyle name="Good 103" xfId="10884" xr:uid="{00000000-0005-0000-0000-0000AD2A0000}"/>
    <cellStyle name="Good 104" xfId="10885" xr:uid="{00000000-0005-0000-0000-0000AE2A0000}"/>
    <cellStyle name="Good 105" xfId="10886" xr:uid="{00000000-0005-0000-0000-0000AF2A0000}"/>
    <cellStyle name="Good 106" xfId="10887" xr:uid="{00000000-0005-0000-0000-0000B02A0000}"/>
    <cellStyle name="Good 107" xfId="10888" xr:uid="{00000000-0005-0000-0000-0000B12A0000}"/>
    <cellStyle name="Good 108" xfId="10889" xr:uid="{00000000-0005-0000-0000-0000B22A0000}"/>
    <cellStyle name="Good 109" xfId="10890" xr:uid="{00000000-0005-0000-0000-0000B32A0000}"/>
    <cellStyle name="Good 11" xfId="10891" xr:uid="{00000000-0005-0000-0000-0000B42A0000}"/>
    <cellStyle name="Good 110" xfId="10892" xr:uid="{00000000-0005-0000-0000-0000B52A0000}"/>
    <cellStyle name="Good 111" xfId="10893" xr:uid="{00000000-0005-0000-0000-0000B62A0000}"/>
    <cellStyle name="Good 112" xfId="10894" xr:uid="{00000000-0005-0000-0000-0000B72A0000}"/>
    <cellStyle name="Good 113" xfId="10895" xr:uid="{00000000-0005-0000-0000-0000B82A0000}"/>
    <cellStyle name="Good 114" xfId="10896" xr:uid="{00000000-0005-0000-0000-0000B92A0000}"/>
    <cellStyle name="Good 115" xfId="10897" xr:uid="{00000000-0005-0000-0000-0000BA2A0000}"/>
    <cellStyle name="Good 116" xfId="10898" xr:uid="{00000000-0005-0000-0000-0000BB2A0000}"/>
    <cellStyle name="Good 117" xfId="10899" xr:uid="{00000000-0005-0000-0000-0000BC2A0000}"/>
    <cellStyle name="Good 118" xfId="10900" xr:uid="{00000000-0005-0000-0000-0000BD2A0000}"/>
    <cellStyle name="Good 119" xfId="10901" xr:uid="{00000000-0005-0000-0000-0000BE2A0000}"/>
    <cellStyle name="Good 12" xfId="10902" xr:uid="{00000000-0005-0000-0000-0000BF2A0000}"/>
    <cellStyle name="Good 120" xfId="10903" xr:uid="{00000000-0005-0000-0000-0000C02A0000}"/>
    <cellStyle name="Good 121" xfId="10904" xr:uid="{00000000-0005-0000-0000-0000C12A0000}"/>
    <cellStyle name="Good 122" xfId="10905" xr:uid="{00000000-0005-0000-0000-0000C22A0000}"/>
    <cellStyle name="Good 123" xfId="10906" xr:uid="{00000000-0005-0000-0000-0000C32A0000}"/>
    <cellStyle name="Good 124" xfId="10907" xr:uid="{00000000-0005-0000-0000-0000C42A0000}"/>
    <cellStyle name="Good 125" xfId="10908" xr:uid="{00000000-0005-0000-0000-0000C52A0000}"/>
    <cellStyle name="Good 126" xfId="10909" xr:uid="{00000000-0005-0000-0000-0000C62A0000}"/>
    <cellStyle name="Good 127" xfId="10910" xr:uid="{00000000-0005-0000-0000-0000C72A0000}"/>
    <cellStyle name="Good 128" xfId="10911" xr:uid="{00000000-0005-0000-0000-0000C82A0000}"/>
    <cellStyle name="Good 129" xfId="10912" xr:uid="{00000000-0005-0000-0000-0000C92A0000}"/>
    <cellStyle name="Good 13" xfId="10913" xr:uid="{00000000-0005-0000-0000-0000CA2A0000}"/>
    <cellStyle name="Good 130" xfId="10914" xr:uid="{00000000-0005-0000-0000-0000CB2A0000}"/>
    <cellStyle name="Good 131" xfId="10915" xr:uid="{00000000-0005-0000-0000-0000CC2A0000}"/>
    <cellStyle name="Good 132" xfId="10916" xr:uid="{00000000-0005-0000-0000-0000CD2A0000}"/>
    <cellStyle name="Good 133" xfId="10917" xr:uid="{00000000-0005-0000-0000-0000CE2A0000}"/>
    <cellStyle name="Good 134" xfId="10918" xr:uid="{00000000-0005-0000-0000-0000CF2A0000}"/>
    <cellStyle name="Good 135" xfId="10919" xr:uid="{00000000-0005-0000-0000-0000D02A0000}"/>
    <cellStyle name="Good 136" xfId="10920" xr:uid="{00000000-0005-0000-0000-0000D12A0000}"/>
    <cellStyle name="Good 137" xfId="10921" xr:uid="{00000000-0005-0000-0000-0000D22A0000}"/>
    <cellStyle name="Good 138" xfId="10922" xr:uid="{00000000-0005-0000-0000-0000D32A0000}"/>
    <cellStyle name="Good 139" xfId="10923" xr:uid="{00000000-0005-0000-0000-0000D42A0000}"/>
    <cellStyle name="Good 14" xfId="10924" xr:uid="{00000000-0005-0000-0000-0000D52A0000}"/>
    <cellStyle name="Good 140" xfId="10925" xr:uid="{00000000-0005-0000-0000-0000D62A0000}"/>
    <cellStyle name="Good 141" xfId="10926" xr:uid="{00000000-0005-0000-0000-0000D72A0000}"/>
    <cellStyle name="Good 142" xfId="10927" xr:uid="{00000000-0005-0000-0000-0000D82A0000}"/>
    <cellStyle name="Good 143" xfId="10928" xr:uid="{00000000-0005-0000-0000-0000D92A0000}"/>
    <cellStyle name="Good 144" xfId="10929" xr:uid="{00000000-0005-0000-0000-0000DA2A0000}"/>
    <cellStyle name="Good 145" xfId="10930" xr:uid="{00000000-0005-0000-0000-0000DB2A0000}"/>
    <cellStyle name="Good 146" xfId="10931" xr:uid="{00000000-0005-0000-0000-0000DC2A0000}"/>
    <cellStyle name="Good 147" xfId="20497" xr:uid="{00000000-0005-0000-0000-0000DD2A0000}"/>
    <cellStyle name="Good 15" xfId="10932" xr:uid="{00000000-0005-0000-0000-0000DE2A0000}"/>
    <cellStyle name="Good 16" xfId="10933" xr:uid="{00000000-0005-0000-0000-0000DF2A0000}"/>
    <cellStyle name="Good 17" xfId="10934" xr:uid="{00000000-0005-0000-0000-0000E02A0000}"/>
    <cellStyle name="Good 18" xfId="10935" xr:uid="{00000000-0005-0000-0000-0000E12A0000}"/>
    <cellStyle name="Good 19" xfId="10936" xr:uid="{00000000-0005-0000-0000-0000E22A0000}"/>
    <cellStyle name="Good 2" xfId="1732" xr:uid="{00000000-0005-0000-0000-0000E32A0000}"/>
    <cellStyle name="Good 2 2" xfId="10938" xr:uid="{00000000-0005-0000-0000-0000E42A0000}"/>
    <cellStyle name="Good 2 3" xfId="10939" xr:uid="{00000000-0005-0000-0000-0000E52A0000}"/>
    <cellStyle name="Good 2 4" xfId="10940" xr:uid="{00000000-0005-0000-0000-0000E62A0000}"/>
    <cellStyle name="Good 2 5" xfId="10941" xr:uid="{00000000-0005-0000-0000-0000E72A0000}"/>
    <cellStyle name="Good 2 6" xfId="20498" xr:uid="{00000000-0005-0000-0000-0000E82A0000}"/>
    <cellStyle name="Good 2 7" xfId="10937" xr:uid="{00000000-0005-0000-0000-0000E92A0000}"/>
    <cellStyle name="Good 2_tagihan bruto" xfId="10942" xr:uid="{00000000-0005-0000-0000-0000EA2A0000}"/>
    <cellStyle name="Good 20" xfId="10943" xr:uid="{00000000-0005-0000-0000-0000EB2A0000}"/>
    <cellStyle name="Good 21" xfId="10944" xr:uid="{00000000-0005-0000-0000-0000EC2A0000}"/>
    <cellStyle name="Good 22" xfId="10945" xr:uid="{00000000-0005-0000-0000-0000ED2A0000}"/>
    <cellStyle name="Good 23" xfId="10946" xr:uid="{00000000-0005-0000-0000-0000EE2A0000}"/>
    <cellStyle name="Good 24" xfId="10947" xr:uid="{00000000-0005-0000-0000-0000EF2A0000}"/>
    <cellStyle name="Good 25" xfId="10948" xr:uid="{00000000-0005-0000-0000-0000F02A0000}"/>
    <cellStyle name="Good 26" xfId="10949" xr:uid="{00000000-0005-0000-0000-0000F12A0000}"/>
    <cellStyle name="Good 27" xfId="10950" xr:uid="{00000000-0005-0000-0000-0000F22A0000}"/>
    <cellStyle name="Good 28" xfId="10951" xr:uid="{00000000-0005-0000-0000-0000F32A0000}"/>
    <cellStyle name="Good 29" xfId="10952" xr:uid="{00000000-0005-0000-0000-0000F42A0000}"/>
    <cellStyle name="Good 3" xfId="1733" xr:uid="{00000000-0005-0000-0000-0000F52A0000}"/>
    <cellStyle name="Good 3 2" xfId="20499" xr:uid="{00000000-0005-0000-0000-0000F62A0000}"/>
    <cellStyle name="Good 3 3" xfId="10953" xr:uid="{00000000-0005-0000-0000-0000F72A0000}"/>
    <cellStyle name="Good 30" xfId="10954" xr:uid="{00000000-0005-0000-0000-0000F82A0000}"/>
    <cellStyle name="Good 31" xfId="10955" xr:uid="{00000000-0005-0000-0000-0000F92A0000}"/>
    <cellStyle name="Good 32" xfId="10956" xr:uid="{00000000-0005-0000-0000-0000FA2A0000}"/>
    <cellStyle name="Good 33" xfId="10957" xr:uid="{00000000-0005-0000-0000-0000FB2A0000}"/>
    <cellStyle name="Good 34" xfId="10958" xr:uid="{00000000-0005-0000-0000-0000FC2A0000}"/>
    <cellStyle name="Good 35" xfId="10959" xr:uid="{00000000-0005-0000-0000-0000FD2A0000}"/>
    <cellStyle name="Good 36" xfId="10960" xr:uid="{00000000-0005-0000-0000-0000FE2A0000}"/>
    <cellStyle name="Good 37" xfId="10961" xr:uid="{00000000-0005-0000-0000-0000FF2A0000}"/>
    <cellStyle name="Good 38" xfId="10962" xr:uid="{00000000-0005-0000-0000-0000002B0000}"/>
    <cellStyle name="Good 39" xfId="10963" xr:uid="{00000000-0005-0000-0000-0000012B0000}"/>
    <cellStyle name="Good 4" xfId="1734" xr:uid="{00000000-0005-0000-0000-0000022B0000}"/>
    <cellStyle name="Good 4 2" xfId="20500" xr:uid="{00000000-0005-0000-0000-0000032B0000}"/>
    <cellStyle name="Good 4 3" xfId="10964" xr:uid="{00000000-0005-0000-0000-0000042B0000}"/>
    <cellStyle name="Good 40" xfId="10965" xr:uid="{00000000-0005-0000-0000-0000052B0000}"/>
    <cellStyle name="Good 41" xfId="10966" xr:uid="{00000000-0005-0000-0000-0000062B0000}"/>
    <cellStyle name="Good 42" xfId="10967" xr:uid="{00000000-0005-0000-0000-0000072B0000}"/>
    <cellStyle name="Good 43" xfId="10968" xr:uid="{00000000-0005-0000-0000-0000082B0000}"/>
    <cellStyle name="Good 44" xfId="10969" xr:uid="{00000000-0005-0000-0000-0000092B0000}"/>
    <cellStyle name="Good 45" xfId="10970" xr:uid="{00000000-0005-0000-0000-00000A2B0000}"/>
    <cellStyle name="Good 46" xfId="10971" xr:uid="{00000000-0005-0000-0000-00000B2B0000}"/>
    <cellStyle name="Good 47" xfId="10972" xr:uid="{00000000-0005-0000-0000-00000C2B0000}"/>
    <cellStyle name="Good 48" xfId="10973" xr:uid="{00000000-0005-0000-0000-00000D2B0000}"/>
    <cellStyle name="Good 49" xfId="10974" xr:uid="{00000000-0005-0000-0000-00000E2B0000}"/>
    <cellStyle name="Good 5" xfId="10975" xr:uid="{00000000-0005-0000-0000-00000F2B0000}"/>
    <cellStyle name="Good 5 2" xfId="20501" xr:uid="{00000000-0005-0000-0000-0000102B0000}"/>
    <cellStyle name="Good 50" xfId="10976" xr:uid="{00000000-0005-0000-0000-0000112B0000}"/>
    <cellStyle name="Good 51" xfId="10977" xr:uid="{00000000-0005-0000-0000-0000122B0000}"/>
    <cellStyle name="Good 52" xfId="10978" xr:uid="{00000000-0005-0000-0000-0000132B0000}"/>
    <cellStyle name="Good 53" xfId="10979" xr:uid="{00000000-0005-0000-0000-0000142B0000}"/>
    <cellStyle name="Good 54" xfId="10980" xr:uid="{00000000-0005-0000-0000-0000152B0000}"/>
    <cellStyle name="Good 55" xfId="10981" xr:uid="{00000000-0005-0000-0000-0000162B0000}"/>
    <cellStyle name="Good 56" xfId="10982" xr:uid="{00000000-0005-0000-0000-0000172B0000}"/>
    <cellStyle name="Good 57" xfId="10983" xr:uid="{00000000-0005-0000-0000-0000182B0000}"/>
    <cellStyle name="Good 58" xfId="10984" xr:uid="{00000000-0005-0000-0000-0000192B0000}"/>
    <cellStyle name="Good 59" xfId="10985" xr:uid="{00000000-0005-0000-0000-00001A2B0000}"/>
    <cellStyle name="Good 6" xfId="10986" xr:uid="{00000000-0005-0000-0000-00001B2B0000}"/>
    <cellStyle name="Good 60" xfId="10987" xr:uid="{00000000-0005-0000-0000-00001C2B0000}"/>
    <cellStyle name="Good 61" xfId="10988" xr:uid="{00000000-0005-0000-0000-00001D2B0000}"/>
    <cellStyle name="Good 62" xfId="10989" xr:uid="{00000000-0005-0000-0000-00001E2B0000}"/>
    <cellStyle name="Good 63" xfId="10990" xr:uid="{00000000-0005-0000-0000-00001F2B0000}"/>
    <cellStyle name="Good 64" xfId="10991" xr:uid="{00000000-0005-0000-0000-0000202B0000}"/>
    <cellStyle name="Good 65" xfId="10992" xr:uid="{00000000-0005-0000-0000-0000212B0000}"/>
    <cellStyle name="Good 66" xfId="10993" xr:uid="{00000000-0005-0000-0000-0000222B0000}"/>
    <cellStyle name="Good 67" xfId="10994" xr:uid="{00000000-0005-0000-0000-0000232B0000}"/>
    <cellStyle name="Good 68" xfId="10995" xr:uid="{00000000-0005-0000-0000-0000242B0000}"/>
    <cellStyle name="Good 69" xfId="10996" xr:uid="{00000000-0005-0000-0000-0000252B0000}"/>
    <cellStyle name="Good 7" xfId="10997" xr:uid="{00000000-0005-0000-0000-0000262B0000}"/>
    <cellStyle name="Good 70" xfId="10998" xr:uid="{00000000-0005-0000-0000-0000272B0000}"/>
    <cellStyle name="Good 71" xfId="10999" xr:uid="{00000000-0005-0000-0000-0000282B0000}"/>
    <cellStyle name="Good 72" xfId="11000" xr:uid="{00000000-0005-0000-0000-0000292B0000}"/>
    <cellStyle name="Good 73" xfId="11001" xr:uid="{00000000-0005-0000-0000-00002A2B0000}"/>
    <cellStyle name="Good 74" xfId="11002" xr:uid="{00000000-0005-0000-0000-00002B2B0000}"/>
    <cellStyle name="Good 75" xfId="11003" xr:uid="{00000000-0005-0000-0000-00002C2B0000}"/>
    <cellStyle name="Good 76" xfId="11004" xr:uid="{00000000-0005-0000-0000-00002D2B0000}"/>
    <cellStyle name="Good 77" xfId="11005" xr:uid="{00000000-0005-0000-0000-00002E2B0000}"/>
    <cellStyle name="Good 78" xfId="11006" xr:uid="{00000000-0005-0000-0000-00002F2B0000}"/>
    <cellStyle name="Good 79" xfId="11007" xr:uid="{00000000-0005-0000-0000-0000302B0000}"/>
    <cellStyle name="Good 8" xfId="11008" xr:uid="{00000000-0005-0000-0000-0000312B0000}"/>
    <cellStyle name="Good 80" xfId="11009" xr:uid="{00000000-0005-0000-0000-0000322B0000}"/>
    <cellStyle name="Good 81" xfId="11010" xr:uid="{00000000-0005-0000-0000-0000332B0000}"/>
    <cellStyle name="Good 82" xfId="11011" xr:uid="{00000000-0005-0000-0000-0000342B0000}"/>
    <cellStyle name="Good 83" xfId="11012" xr:uid="{00000000-0005-0000-0000-0000352B0000}"/>
    <cellStyle name="Good 84" xfId="11013" xr:uid="{00000000-0005-0000-0000-0000362B0000}"/>
    <cellStyle name="Good 85" xfId="11014" xr:uid="{00000000-0005-0000-0000-0000372B0000}"/>
    <cellStyle name="Good 86" xfId="11015" xr:uid="{00000000-0005-0000-0000-0000382B0000}"/>
    <cellStyle name="Good 87" xfId="11016" xr:uid="{00000000-0005-0000-0000-0000392B0000}"/>
    <cellStyle name="Good 88" xfId="11017" xr:uid="{00000000-0005-0000-0000-00003A2B0000}"/>
    <cellStyle name="Good 89" xfId="11018" xr:uid="{00000000-0005-0000-0000-00003B2B0000}"/>
    <cellStyle name="Good 9" xfId="11019" xr:uid="{00000000-0005-0000-0000-00003C2B0000}"/>
    <cellStyle name="Good 90" xfId="11020" xr:uid="{00000000-0005-0000-0000-00003D2B0000}"/>
    <cellStyle name="Good 91" xfId="11021" xr:uid="{00000000-0005-0000-0000-00003E2B0000}"/>
    <cellStyle name="Good 92" xfId="11022" xr:uid="{00000000-0005-0000-0000-00003F2B0000}"/>
    <cellStyle name="Good 93" xfId="11023" xr:uid="{00000000-0005-0000-0000-0000402B0000}"/>
    <cellStyle name="Good 94" xfId="11024" xr:uid="{00000000-0005-0000-0000-0000412B0000}"/>
    <cellStyle name="Good 95" xfId="11025" xr:uid="{00000000-0005-0000-0000-0000422B0000}"/>
    <cellStyle name="Good 96" xfId="11026" xr:uid="{00000000-0005-0000-0000-0000432B0000}"/>
    <cellStyle name="Good 97" xfId="11027" xr:uid="{00000000-0005-0000-0000-0000442B0000}"/>
    <cellStyle name="Good 98" xfId="11028" xr:uid="{00000000-0005-0000-0000-0000452B0000}"/>
    <cellStyle name="Good 99" xfId="11029" xr:uid="{00000000-0005-0000-0000-0000462B0000}"/>
    <cellStyle name="GOODNUM" xfId="11030" xr:uid="{00000000-0005-0000-0000-0000472B0000}"/>
    <cellStyle name="GOODNUM 2" xfId="11031" xr:uid="{00000000-0005-0000-0000-0000482B0000}"/>
    <cellStyle name="GOODPERCENT" xfId="11032" xr:uid="{00000000-0005-0000-0000-0000492B0000}"/>
    <cellStyle name="GOODPERCENT 2" xfId="11033" xr:uid="{00000000-0005-0000-0000-00004A2B0000}"/>
    <cellStyle name="Grey" xfId="562" xr:uid="{00000000-0005-0000-0000-00004B2B0000}"/>
    <cellStyle name="Grey 2" xfId="11034" xr:uid="{00000000-0005-0000-0000-00004C2B0000}"/>
    <cellStyle name="Grey 3" xfId="11035" xr:uid="{00000000-0005-0000-0000-00004D2B0000}"/>
    <cellStyle name="Grey_AJE Induk" xfId="11036" xr:uid="{00000000-0005-0000-0000-00004E2B0000}"/>
    <cellStyle name="H 1" xfId="11037" xr:uid="{00000000-0005-0000-0000-00004F2B0000}"/>
    <cellStyle name="H 2" xfId="11038" xr:uid="{00000000-0005-0000-0000-0000502B0000}"/>
    <cellStyle name="Hard Percent" xfId="11039" xr:uid="{00000000-0005-0000-0000-0000512B0000}"/>
    <cellStyle name="Head - Style2" xfId="11040" xr:uid="{00000000-0005-0000-0000-0000522B0000}"/>
    <cellStyle name="Head 1" xfId="11041" xr:uid="{00000000-0005-0000-0000-0000532B0000}"/>
    <cellStyle name="Head1" xfId="11042" xr:uid="{00000000-0005-0000-0000-0000542B0000}"/>
    <cellStyle name="HEADER" xfId="11043" xr:uid="{00000000-0005-0000-0000-0000552B0000}"/>
    <cellStyle name="Header - Style1" xfId="11044" xr:uid="{00000000-0005-0000-0000-0000562B0000}"/>
    <cellStyle name="Header Draft Stamp" xfId="11045" xr:uid="{00000000-0005-0000-0000-0000572B0000}"/>
    <cellStyle name="Header Total" xfId="11046" xr:uid="{00000000-0005-0000-0000-0000582B0000}"/>
    <cellStyle name="HEADER_1200 - Aktiva Tetap JCL Semarang" xfId="11047" xr:uid="{00000000-0005-0000-0000-0000592B0000}"/>
    <cellStyle name="Header1" xfId="563" xr:uid="{00000000-0005-0000-0000-00005A2B0000}"/>
    <cellStyle name="Header1 2" xfId="564" xr:uid="{00000000-0005-0000-0000-00005B2B0000}"/>
    <cellStyle name="header1 2 2" xfId="11048" xr:uid="{00000000-0005-0000-0000-00005C2B0000}"/>
    <cellStyle name="Header1 3" xfId="565" xr:uid="{00000000-0005-0000-0000-00005D2B0000}"/>
    <cellStyle name="header1 3 2" xfId="11049" xr:uid="{00000000-0005-0000-0000-00005E2B0000}"/>
    <cellStyle name="header1 4" xfId="11050" xr:uid="{00000000-0005-0000-0000-00005F2B0000}"/>
    <cellStyle name="Header1_AJE Induk" xfId="11051" xr:uid="{00000000-0005-0000-0000-0000602B0000}"/>
    <cellStyle name="Header2" xfId="566" xr:uid="{00000000-0005-0000-0000-0000612B0000}"/>
    <cellStyle name="Header2 2" xfId="567" xr:uid="{00000000-0005-0000-0000-0000622B0000}"/>
    <cellStyle name="header2 2 2" xfId="11052" xr:uid="{00000000-0005-0000-0000-0000632B0000}"/>
    <cellStyle name="Header2 3" xfId="568" xr:uid="{00000000-0005-0000-0000-0000642B0000}"/>
    <cellStyle name="header2 3 2" xfId="11053" xr:uid="{00000000-0005-0000-0000-0000652B0000}"/>
    <cellStyle name="header2 4" xfId="11054" xr:uid="{00000000-0005-0000-0000-0000662B0000}"/>
    <cellStyle name="Header2_AJE Induk" xfId="11055" xr:uid="{00000000-0005-0000-0000-0000672B0000}"/>
    <cellStyle name="Header3" xfId="11056" xr:uid="{00000000-0005-0000-0000-0000682B0000}"/>
    <cellStyle name="headers" xfId="11057" xr:uid="{00000000-0005-0000-0000-0000692B0000}"/>
    <cellStyle name="Heading" xfId="11058" xr:uid="{00000000-0005-0000-0000-00006A2B0000}"/>
    <cellStyle name="Heading 1 1" xfId="11059" xr:uid="{00000000-0005-0000-0000-00006B2B0000}"/>
    <cellStyle name="Heading 1 1 1" xfId="11060" xr:uid="{00000000-0005-0000-0000-00006C2B0000}"/>
    <cellStyle name="Heading 1 1_tagihan bruto" xfId="11061" xr:uid="{00000000-0005-0000-0000-00006D2B0000}"/>
    <cellStyle name="Heading 1 10" xfId="11062" xr:uid="{00000000-0005-0000-0000-00006E2B0000}"/>
    <cellStyle name="Heading 1 100" xfId="11063" xr:uid="{00000000-0005-0000-0000-00006F2B0000}"/>
    <cellStyle name="Heading 1 101" xfId="11064" xr:uid="{00000000-0005-0000-0000-0000702B0000}"/>
    <cellStyle name="Heading 1 102" xfId="11065" xr:uid="{00000000-0005-0000-0000-0000712B0000}"/>
    <cellStyle name="Heading 1 103" xfId="11066" xr:uid="{00000000-0005-0000-0000-0000722B0000}"/>
    <cellStyle name="Heading 1 104" xfId="11067" xr:uid="{00000000-0005-0000-0000-0000732B0000}"/>
    <cellStyle name="Heading 1 105" xfId="11068" xr:uid="{00000000-0005-0000-0000-0000742B0000}"/>
    <cellStyle name="Heading 1 106" xfId="11069" xr:uid="{00000000-0005-0000-0000-0000752B0000}"/>
    <cellStyle name="Heading 1 107" xfId="11070" xr:uid="{00000000-0005-0000-0000-0000762B0000}"/>
    <cellStyle name="Heading 1 108" xfId="11071" xr:uid="{00000000-0005-0000-0000-0000772B0000}"/>
    <cellStyle name="Heading 1 109" xfId="11072" xr:uid="{00000000-0005-0000-0000-0000782B0000}"/>
    <cellStyle name="Heading 1 11" xfId="11073" xr:uid="{00000000-0005-0000-0000-0000792B0000}"/>
    <cellStyle name="Heading 1 110" xfId="11074" xr:uid="{00000000-0005-0000-0000-00007A2B0000}"/>
    <cellStyle name="Heading 1 111" xfId="11075" xr:uid="{00000000-0005-0000-0000-00007B2B0000}"/>
    <cellStyle name="Heading 1 112" xfId="11076" xr:uid="{00000000-0005-0000-0000-00007C2B0000}"/>
    <cellStyle name="Heading 1 113" xfId="11077" xr:uid="{00000000-0005-0000-0000-00007D2B0000}"/>
    <cellStyle name="Heading 1 114" xfId="11078" xr:uid="{00000000-0005-0000-0000-00007E2B0000}"/>
    <cellStyle name="Heading 1 115" xfId="11079" xr:uid="{00000000-0005-0000-0000-00007F2B0000}"/>
    <cellStyle name="Heading 1 116" xfId="11080" xr:uid="{00000000-0005-0000-0000-0000802B0000}"/>
    <cellStyle name="Heading 1 117" xfId="11081" xr:uid="{00000000-0005-0000-0000-0000812B0000}"/>
    <cellStyle name="Heading 1 118" xfId="11082" xr:uid="{00000000-0005-0000-0000-0000822B0000}"/>
    <cellStyle name="Heading 1 119" xfId="11083" xr:uid="{00000000-0005-0000-0000-0000832B0000}"/>
    <cellStyle name="Heading 1 12" xfId="11084" xr:uid="{00000000-0005-0000-0000-0000842B0000}"/>
    <cellStyle name="Heading 1 120" xfId="11085" xr:uid="{00000000-0005-0000-0000-0000852B0000}"/>
    <cellStyle name="Heading 1 121" xfId="11086" xr:uid="{00000000-0005-0000-0000-0000862B0000}"/>
    <cellStyle name="Heading 1 122" xfId="11087" xr:uid="{00000000-0005-0000-0000-0000872B0000}"/>
    <cellStyle name="Heading 1 123" xfId="11088" xr:uid="{00000000-0005-0000-0000-0000882B0000}"/>
    <cellStyle name="Heading 1 124" xfId="11089" xr:uid="{00000000-0005-0000-0000-0000892B0000}"/>
    <cellStyle name="Heading 1 125" xfId="11090" xr:uid="{00000000-0005-0000-0000-00008A2B0000}"/>
    <cellStyle name="Heading 1 126" xfId="11091" xr:uid="{00000000-0005-0000-0000-00008B2B0000}"/>
    <cellStyle name="Heading 1 127" xfId="11092" xr:uid="{00000000-0005-0000-0000-00008C2B0000}"/>
    <cellStyle name="Heading 1 128" xfId="11093" xr:uid="{00000000-0005-0000-0000-00008D2B0000}"/>
    <cellStyle name="Heading 1 129" xfId="11094" xr:uid="{00000000-0005-0000-0000-00008E2B0000}"/>
    <cellStyle name="Heading 1 13" xfId="11095" xr:uid="{00000000-0005-0000-0000-00008F2B0000}"/>
    <cellStyle name="Heading 1 130" xfId="11096" xr:uid="{00000000-0005-0000-0000-0000902B0000}"/>
    <cellStyle name="Heading 1 131" xfId="11097" xr:uid="{00000000-0005-0000-0000-0000912B0000}"/>
    <cellStyle name="Heading 1 132" xfId="11098" xr:uid="{00000000-0005-0000-0000-0000922B0000}"/>
    <cellStyle name="Heading 1 133" xfId="11099" xr:uid="{00000000-0005-0000-0000-0000932B0000}"/>
    <cellStyle name="Heading 1 134" xfId="11100" xr:uid="{00000000-0005-0000-0000-0000942B0000}"/>
    <cellStyle name="Heading 1 135" xfId="11101" xr:uid="{00000000-0005-0000-0000-0000952B0000}"/>
    <cellStyle name="Heading 1 136" xfId="11102" xr:uid="{00000000-0005-0000-0000-0000962B0000}"/>
    <cellStyle name="Heading 1 137" xfId="11103" xr:uid="{00000000-0005-0000-0000-0000972B0000}"/>
    <cellStyle name="Heading 1 138" xfId="11104" xr:uid="{00000000-0005-0000-0000-0000982B0000}"/>
    <cellStyle name="Heading 1 139" xfId="11105" xr:uid="{00000000-0005-0000-0000-0000992B0000}"/>
    <cellStyle name="Heading 1 14" xfId="11106" xr:uid="{00000000-0005-0000-0000-00009A2B0000}"/>
    <cellStyle name="Heading 1 140" xfId="11107" xr:uid="{00000000-0005-0000-0000-00009B2B0000}"/>
    <cellStyle name="Heading 1 141" xfId="11108" xr:uid="{00000000-0005-0000-0000-00009C2B0000}"/>
    <cellStyle name="Heading 1 142" xfId="11109" xr:uid="{00000000-0005-0000-0000-00009D2B0000}"/>
    <cellStyle name="Heading 1 143" xfId="11110" xr:uid="{00000000-0005-0000-0000-00009E2B0000}"/>
    <cellStyle name="Heading 1 144" xfId="11111" xr:uid="{00000000-0005-0000-0000-00009F2B0000}"/>
    <cellStyle name="Heading 1 145" xfId="11112" xr:uid="{00000000-0005-0000-0000-0000A02B0000}"/>
    <cellStyle name="Heading 1 146" xfId="11113" xr:uid="{00000000-0005-0000-0000-0000A12B0000}"/>
    <cellStyle name="Heading 1 147" xfId="20502" xr:uid="{00000000-0005-0000-0000-0000A22B0000}"/>
    <cellStyle name="Heading 1 148" xfId="20226" xr:uid="{00000000-0005-0000-0000-0000A32B0000}"/>
    <cellStyle name="Heading 1 149" xfId="21098" xr:uid="{00000000-0005-0000-0000-0000A42B0000}"/>
    <cellStyle name="Heading 1 15" xfId="11114" xr:uid="{00000000-0005-0000-0000-0000A52B0000}"/>
    <cellStyle name="Heading 1 150" xfId="20242" xr:uid="{00000000-0005-0000-0000-0000A62B0000}"/>
    <cellStyle name="Heading 1 151" xfId="21097" xr:uid="{00000000-0005-0000-0000-0000A72B0000}"/>
    <cellStyle name="Heading 1 152" xfId="20232" xr:uid="{00000000-0005-0000-0000-0000A82B0000}"/>
    <cellStyle name="Heading 1 153" xfId="20225" xr:uid="{00000000-0005-0000-0000-0000A92B0000}"/>
    <cellStyle name="Heading 1 16" xfId="11115" xr:uid="{00000000-0005-0000-0000-0000AA2B0000}"/>
    <cellStyle name="Heading 1 17" xfId="11116" xr:uid="{00000000-0005-0000-0000-0000AB2B0000}"/>
    <cellStyle name="Heading 1 18" xfId="11117" xr:uid="{00000000-0005-0000-0000-0000AC2B0000}"/>
    <cellStyle name="Heading 1 19" xfId="11118" xr:uid="{00000000-0005-0000-0000-0000AD2B0000}"/>
    <cellStyle name="Heading 1 2" xfId="1735" xr:uid="{00000000-0005-0000-0000-0000AE2B0000}"/>
    <cellStyle name="Heading 1 2 2" xfId="11120" xr:uid="{00000000-0005-0000-0000-0000AF2B0000}"/>
    <cellStyle name="Heading 1 2 3" xfId="11121" xr:uid="{00000000-0005-0000-0000-0000B02B0000}"/>
    <cellStyle name="Heading 1 2 4" xfId="11122" xr:uid="{00000000-0005-0000-0000-0000B12B0000}"/>
    <cellStyle name="Heading 1 2 5" xfId="11123" xr:uid="{00000000-0005-0000-0000-0000B22B0000}"/>
    <cellStyle name="Heading 1 2 6" xfId="20503" xr:uid="{00000000-0005-0000-0000-0000B32B0000}"/>
    <cellStyle name="Heading 1 2 7" xfId="11119" xr:uid="{00000000-0005-0000-0000-0000B42B0000}"/>
    <cellStyle name="Heading 1 2_AJE Induk" xfId="11124" xr:uid="{00000000-0005-0000-0000-0000B52B0000}"/>
    <cellStyle name="Heading 1 20" xfId="11125" xr:uid="{00000000-0005-0000-0000-0000B62B0000}"/>
    <cellStyle name="Heading 1 21" xfId="11126" xr:uid="{00000000-0005-0000-0000-0000B72B0000}"/>
    <cellStyle name="Heading 1 22" xfId="11127" xr:uid="{00000000-0005-0000-0000-0000B82B0000}"/>
    <cellStyle name="Heading 1 23" xfId="11128" xr:uid="{00000000-0005-0000-0000-0000B92B0000}"/>
    <cellStyle name="Heading 1 24" xfId="11129" xr:uid="{00000000-0005-0000-0000-0000BA2B0000}"/>
    <cellStyle name="Heading 1 25" xfId="11130" xr:uid="{00000000-0005-0000-0000-0000BB2B0000}"/>
    <cellStyle name="Heading 1 26" xfId="11131" xr:uid="{00000000-0005-0000-0000-0000BC2B0000}"/>
    <cellStyle name="Heading 1 27" xfId="11132" xr:uid="{00000000-0005-0000-0000-0000BD2B0000}"/>
    <cellStyle name="Heading 1 28" xfId="11133" xr:uid="{00000000-0005-0000-0000-0000BE2B0000}"/>
    <cellStyle name="Heading 1 29" xfId="11134" xr:uid="{00000000-0005-0000-0000-0000BF2B0000}"/>
    <cellStyle name="Heading 1 3" xfId="1736" xr:uid="{00000000-0005-0000-0000-0000C02B0000}"/>
    <cellStyle name="Heading 1 3 2" xfId="20504" xr:uid="{00000000-0005-0000-0000-0000C12B0000}"/>
    <cellStyle name="Heading 1 3 3" xfId="11135" xr:uid="{00000000-0005-0000-0000-0000C22B0000}"/>
    <cellStyle name="Heading 1 30" xfId="11136" xr:uid="{00000000-0005-0000-0000-0000C32B0000}"/>
    <cellStyle name="Heading 1 31" xfId="11137" xr:uid="{00000000-0005-0000-0000-0000C42B0000}"/>
    <cellStyle name="Heading 1 32" xfId="11138" xr:uid="{00000000-0005-0000-0000-0000C52B0000}"/>
    <cellStyle name="Heading 1 33" xfId="11139" xr:uid="{00000000-0005-0000-0000-0000C62B0000}"/>
    <cellStyle name="Heading 1 34" xfId="11140" xr:uid="{00000000-0005-0000-0000-0000C72B0000}"/>
    <cellStyle name="Heading 1 35" xfId="11141" xr:uid="{00000000-0005-0000-0000-0000C82B0000}"/>
    <cellStyle name="Heading 1 36" xfId="11142" xr:uid="{00000000-0005-0000-0000-0000C92B0000}"/>
    <cellStyle name="Heading 1 37" xfId="11143" xr:uid="{00000000-0005-0000-0000-0000CA2B0000}"/>
    <cellStyle name="Heading 1 38" xfId="11144" xr:uid="{00000000-0005-0000-0000-0000CB2B0000}"/>
    <cellStyle name="Heading 1 39" xfId="11145" xr:uid="{00000000-0005-0000-0000-0000CC2B0000}"/>
    <cellStyle name="Heading 1 4" xfId="1737" xr:uid="{00000000-0005-0000-0000-0000CD2B0000}"/>
    <cellStyle name="Heading 1 4 2" xfId="20505" xr:uid="{00000000-0005-0000-0000-0000CE2B0000}"/>
    <cellStyle name="Heading 1 4 3" xfId="11146" xr:uid="{00000000-0005-0000-0000-0000CF2B0000}"/>
    <cellStyle name="Heading 1 40" xfId="11147" xr:uid="{00000000-0005-0000-0000-0000D02B0000}"/>
    <cellStyle name="Heading 1 41" xfId="11148" xr:uid="{00000000-0005-0000-0000-0000D12B0000}"/>
    <cellStyle name="Heading 1 42" xfId="11149" xr:uid="{00000000-0005-0000-0000-0000D22B0000}"/>
    <cellStyle name="Heading 1 43" xfId="11150" xr:uid="{00000000-0005-0000-0000-0000D32B0000}"/>
    <cellStyle name="Heading 1 44" xfId="11151" xr:uid="{00000000-0005-0000-0000-0000D42B0000}"/>
    <cellStyle name="Heading 1 45" xfId="11152" xr:uid="{00000000-0005-0000-0000-0000D52B0000}"/>
    <cellStyle name="Heading 1 46" xfId="11153" xr:uid="{00000000-0005-0000-0000-0000D62B0000}"/>
    <cellStyle name="Heading 1 47" xfId="11154" xr:uid="{00000000-0005-0000-0000-0000D72B0000}"/>
    <cellStyle name="Heading 1 48" xfId="11155" xr:uid="{00000000-0005-0000-0000-0000D82B0000}"/>
    <cellStyle name="Heading 1 49" xfId="11156" xr:uid="{00000000-0005-0000-0000-0000D92B0000}"/>
    <cellStyle name="Heading 1 5" xfId="11157" xr:uid="{00000000-0005-0000-0000-0000DA2B0000}"/>
    <cellStyle name="Heading 1 5 2" xfId="20506" xr:uid="{00000000-0005-0000-0000-0000DB2B0000}"/>
    <cellStyle name="Heading 1 50" xfId="11158" xr:uid="{00000000-0005-0000-0000-0000DC2B0000}"/>
    <cellStyle name="Heading 1 51" xfId="11159" xr:uid="{00000000-0005-0000-0000-0000DD2B0000}"/>
    <cellStyle name="Heading 1 52" xfId="11160" xr:uid="{00000000-0005-0000-0000-0000DE2B0000}"/>
    <cellStyle name="Heading 1 53" xfId="11161" xr:uid="{00000000-0005-0000-0000-0000DF2B0000}"/>
    <cellStyle name="Heading 1 54" xfId="11162" xr:uid="{00000000-0005-0000-0000-0000E02B0000}"/>
    <cellStyle name="Heading 1 55" xfId="11163" xr:uid="{00000000-0005-0000-0000-0000E12B0000}"/>
    <cellStyle name="Heading 1 56" xfId="11164" xr:uid="{00000000-0005-0000-0000-0000E22B0000}"/>
    <cellStyle name="Heading 1 57" xfId="11165" xr:uid="{00000000-0005-0000-0000-0000E32B0000}"/>
    <cellStyle name="Heading 1 58" xfId="11166" xr:uid="{00000000-0005-0000-0000-0000E42B0000}"/>
    <cellStyle name="Heading 1 59" xfId="11167" xr:uid="{00000000-0005-0000-0000-0000E52B0000}"/>
    <cellStyle name="Heading 1 6" xfId="11168" xr:uid="{00000000-0005-0000-0000-0000E62B0000}"/>
    <cellStyle name="Heading 1 60" xfId="11169" xr:uid="{00000000-0005-0000-0000-0000E72B0000}"/>
    <cellStyle name="Heading 1 61" xfId="11170" xr:uid="{00000000-0005-0000-0000-0000E82B0000}"/>
    <cellStyle name="Heading 1 62" xfId="11171" xr:uid="{00000000-0005-0000-0000-0000E92B0000}"/>
    <cellStyle name="Heading 1 63" xfId="11172" xr:uid="{00000000-0005-0000-0000-0000EA2B0000}"/>
    <cellStyle name="Heading 1 64" xfId="11173" xr:uid="{00000000-0005-0000-0000-0000EB2B0000}"/>
    <cellStyle name="Heading 1 65" xfId="11174" xr:uid="{00000000-0005-0000-0000-0000EC2B0000}"/>
    <cellStyle name="Heading 1 66" xfId="11175" xr:uid="{00000000-0005-0000-0000-0000ED2B0000}"/>
    <cellStyle name="Heading 1 67" xfId="11176" xr:uid="{00000000-0005-0000-0000-0000EE2B0000}"/>
    <cellStyle name="Heading 1 68" xfId="11177" xr:uid="{00000000-0005-0000-0000-0000EF2B0000}"/>
    <cellStyle name="Heading 1 69" xfId="11178" xr:uid="{00000000-0005-0000-0000-0000F02B0000}"/>
    <cellStyle name="Heading 1 7" xfId="11179" xr:uid="{00000000-0005-0000-0000-0000F12B0000}"/>
    <cellStyle name="Heading 1 70" xfId="11180" xr:uid="{00000000-0005-0000-0000-0000F22B0000}"/>
    <cellStyle name="Heading 1 71" xfId="11181" xr:uid="{00000000-0005-0000-0000-0000F32B0000}"/>
    <cellStyle name="Heading 1 72" xfId="11182" xr:uid="{00000000-0005-0000-0000-0000F42B0000}"/>
    <cellStyle name="Heading 1 73" xfId="11183" xr:uid="{00000000-0005-0000-0000-0000F52B0000}"/>
    <cellStyle name="Heading 1 74" xfId="11184" xr:uid="{00000000-0005-0000-0000-0000F62B0000}"/>
    <cellStyle name="Heading 1 75" xfId="11185" xr:uid="{00000000-0005-0000-0000-0000F72B0000}"/>
    <cellStyle name="Heading 1 76" xfId="11186" xr:uid="{00000000-0005-0000-0000-0000F82B0000}"/>
    <cellStyle name="Heading 1 77" xfId="11187" xr:uid="{00000000-0005-0000-0000-0000F92B0000}"/>
    <cellStyle name="Heading 1 78" xfId="11188" xr:uid="{00000000-0005-0000-0000-0000FA2B0000}"/>
    <cellStyle name="Heading 1 79" xfId="11189" xr:uid="{00000000-0005-0000-0000-0000FB2B0000}"/>
    <cellStyle name="Heading 1 8" xfId="11190" xr:uid="{00000000-0005-0000-0000-0000FC2B0000}"/>
    <cellStyle name="Heading 1 80" xfId="11191" xr:uid="{00000000-0005-0000-0000-0000FD2B0000}"/>
    <cellStyle name="Heading 1 81" xfId="11192" xr:uid="{00000000-0005-0000-0000-0000FE2B0000}"/>
    <cellStyle name="Heading 1 82" xfId="11193" xr:uid="{00000000-0005-0000-0000-0000FF2B0000}"/>
    <cellStyle name="Heading 1 83" xfId="11194" xr:uid="{00000000-0005-0000-0000-0000002C0000}"/>
    <cellStyle name="Heading 1 84" xfId="11195" xr:uid="{00000000-0005-0000-0000-0000012C0000}"/>
    <cellStyle name="Heading 1 85" xfId="11196" xr:uid="{00000000-0005-0000-0000-0000022C0000}"/>
    <cellStyle name="Heading 1 86" xfId="11197" xr:uid="{00000000-0005-0000-0000-0000032C0000}"/>
    <cellStyle name="Heading 1 87" xfId="11198" xr:uid="{00000000-0005-0000-0000-0000042C0000}"/>
    <cellStyle name="Heading 1 88" xfId="11199" xr:uid="{00000000-0005-0000-0000-0000052C0000}"/>
    <cellStyle name="Heading 1 89" xfId="11200" xr:uid="{00000000-0005-0000-0000-0000062C0000}"/>
    <cellStyle name="Heading 1 9" xfId="11201" xr:uid="{00000000-0005-0000-0000-0000072C0000}"/>
    <cellStyle name="Heading 1 90" xfId="11202" xr:uid="{00000000-0005-0000-0000-0000082C0000}"/>
    <cellStyle name="Heading 1 91" xfId="11203" xr:uid="{00000000-0005-0000-0000-0000092C0000}"/>
    <cellStyle name="Heading 1 92" xfId="11204" xr:uid="{00000000-0005-0000-0000-00000A2C0000}"/>
    <cellStyle name="Heading 1 93" xfId="11205" xr:uid="{00000000-0005-0000-0000-00000B2C0000}"/>
    <cellStyle name="Heading 1 94" xfId="11206" xr:uid="{00000000-0005-0000-0000-00000C2C0000}"/>
    <cellStyle name="Heading 1 95" xfId="11207" xr:uid="{00000000-0005-0000-0000-00000D2C0000}"/>
    <cellStyle name="Heading 1 96" xfId="11208" xr:uid="{00000000-0005-0000-0000-00000E2C0000}"/>
    <cellStyle name="Heading 1 97" xfId="11209" xr:uid="{00000000-0005-0000-0000-00000F2C0000}"/>
    <cellStyle name="Heading 1 98" xfId="11210" xr:uid="{00000000-0005-0000-0000-0000102C0000}"/>
    <cellStyle name="Heading 1 99" xfId="11211" xr:uid="{00000000-0005-0000-0000-0000112C0000}"/>
    <cellStyle name="Heading 1 Above" xfId="11212" xr:uid="{00000000-0005-0000-0000-0000122C0000}"/>
    <cellStyle name="Heading 1+" xfId="11213" xr:uid="{00000000-0005-0000-0000-0000132C0000}"/>
    <cellStyle name="Heading 2 10" xfId="11214" xr:uid="{00000000-0005-0000-0000-0000142C0000}"/>
    <cellStyle name="Heading 2 100" xfId="11215" xr:uid="{00000000-0005-0000-0000-0000152C0000}"/>
    <cellStyle name="Heading 2 101" xfId="11216" xr:uid="{00000000-0005-0000-0000-0000162C0000}"/>
    <cellStyle name="Heading 2 102" xfId="11217" xr:uid="{00000000-0005-0000-0000-0000172C0000}"/>
    <cellStyle name="Heading 2 103" xfId="11218" xr:uid="{00000000-0005-0000-0000-0000182C0000}"/>
    <cellStyle name="Heading 2 104" xfId="11219" xr:uid="{00000000-0005-0000-0000-0000192C0000}"/>
    <cellStyle name="Heading 2 105" xfId="11220" xr:uid="{00000000-0005-0000-0000-00001A2C0000}"/>
    <cellStyle name="Heading 2 106" xfId="11221" xr:uid="{00000000-0005-0000-0000-00001B2C0000}"/>
    <cellStyle name="Heading 2 107" xfId="11222" xr:uid="{00000000-0005-0000-0000-00001C2C0000}"/>
    <cellStyle name="Heading 2 108" xfId="11223" xr:uid="{00000000-0005-0000-0000-00001D2C0000}"/>
    <cellStyle name="Heading 2 109" xfId="11224" xr:uid="{00000000-0005-0000-0000-00001E2C0000}"/>
    <cellStyle name="Heading 2 11" xfId="11225" xr:uid="{00000000-0005-0000-0000-00001F2C0000}"/>
    <cellStyle name="Heading 2 110" xfId="11226" xr:uid="{00000000-0005-0000-0000-0000202C0000}"/>
    <cellStyle name="Heading 2 111" xfId="11227" xr:uid="{00000000-0005-0000-0000-0000212C0000}"/>
    <cellStyle name="Heading 2 112" xfId="11228" xr:uid="{00000000-0005-0000-0000-0000222C0000}"/>
    <cellStyle name="Heading 2 113" xfId="11229" xr:uid="{00000000-0005-0000-0000-0000232C0000}"/>
    <cellStyle name="Heading 2 114" xfId="11230" xr:uid="{00000000-0005-0000-0000-0000242C0000}"/>
    <cellStyle name="Heading 2 115" xfId="11231" xr:uid="{00000000-0005-0000-0000-0000252C0000}"/>
    <cellStyle name="Heading 2 116" xfId="11232" xr:uid="{00000000-0005-0000-0000-0000262C0000}"/>
    <cellStyle name="Heading 2 117" xfId="11233" xr:uid="{00000000-0005-0000-0000-0000272C0000}"/>
    <cellStyle name="Heading 2 118" xfId="11234" xr:uid="{00000000-0005-0000-0000-0000282C0000}"/>
    <cellStyle name="Heading 2 119" xfId="11235" xr:uid="{00000000-0005-0000-0000-0000292C0000}"/>
    <cellStyle name="Heading 2 12" xfId="11236" xr:uid="{00000000-0005-0000-0000-00002A2C0000}"/>
    <cellStyle name="Heading 2 120" xfId="11237" xr:uid="{00000000-0005-0000-0000-00002B2C0000}"/>
    <cellStyle name="Heading 2 121" xfId="11238" xr:uid="{00000000-0005-0000-0000-00002C2C0000}"/>
    <cellStyle name="Heading 2 122" xfId="11239" xr:uid="{00000000-0005-0000-0000-00002D2C0000}"/>
    <cellStyle name="Heading 2 123" xfId="11240" xr:uid="{00000000-0005-0000-0000-00002E2C0000}"/>
    <cellStyle name="Heading 2 124" xfId="11241" xr:uid="{00000000-0005-0000-0000-00002F2C0000}"/>
    <cellStyle name="Heading 2 125" xfId="11242" xr:uid="{00000000-0005-0000-0000-0000302C0000}"/>
    <cellStyle name="Heading 2 126" xfId="11243" xr:uid="{00000000-0005-0000-0000-0000312C0000}"/>
    <cellStyle name="Heading 2 127" xfId="11244" xr:uid="{00000000-0005-0000-0000-0000322C0000}"/>
    <cellStyle name="Heading 2 128" xfId="11245" xr:uid="{00000000-0005-0000-0000-0000332C0000}"/>
    <cellStyle name="Heading 2 129" xfId="11246" xr:uid="{00000000-0005-0000-0000-0000342C0000}"/>
    <cellStyle name="Heading 2 13" xfId="11247" xr:uid="{00000000-0005-0000-0000-0000352C0000}"/>
    <cellStyle name="Heading 2 130" xfId="11248" xr:uid="{00000000-0005-0000-0000-0000362C0000}"/>
    <cellStyle name="Heading 2 131" xfId="11249" xr:uid="{00000000-0005-0000-0000-0000372C0000}"/>
    <cellStyle name="Heading 2 132" xfId="11250" xr:uid="{00000000-0005-0000-0000-0000382C0000}"/>
    <cellStyle name="Heading 2 133" xfId="11251" xr:uid="{00000000-0005-0000-0000-0000392C0000}"/>
    <cellStyle name="Heading 2 134" xfId="11252" xr:uid="{00000000-0005-0000-0000-00003A2C0000}"/>
    <cellStyle name="Heading 2 135" xfId="11253" xr:uid="{00000000-0005-0000-0000-00003B2C0000}"/>
    <cellStyle name="Heading 2 136" xfId="11254" xr:uid="{00000000-0005-0000-0000-00003C2C0000}"/>
    <cellStyle name="Heading 2 137" xfId="11255" xr:uid="{00000000-0005-0000-0000-00003D2C0000}"/>
    <cellStyle name="Heading 2 138" xfId="11256" xr:uid="{00000000-0005-0000-0000-00003E2C0000}"/>
    <cellStyle name="Heading 2 139" xfId="11257" xr:uid="{00000000-0005-0000-0000-00003F2C0000}"/>
    <cellStyle name="Heading 2 14" xfId="11258" xr:uid="{00000000-0005-0000-0000-0000402C0000}"/>
    <cellStyle name="Heading 2 140" xfId="11259" xr:uid="{00000000-0005-0000-0000-0000412C0000}"/>
    <cellStyle name="Heading 2 141" xfId="11260" xr:uid="{00000000-0005-0000-0000-0000422C0000}"/>
    <cellStyle name="Heading 2 142" xfId="11261" xr:uid="{00000000-0005-0000-0000-0000432C0000}"/>
    <cellStyle name="Heading 2 143" xfId="11262" xr:uid="{00000000-0005-0000-0000-0000442C0000}"/>
    <cellStyle name="Heading 2 144" xfId="11263" xr:uid="{00000000-0005-0000-0000-0000452C0000}"/>
    <cellStyle name="Heading 2 145" xfId="11264" xr:uid="{00000000-0005-0000-0000-0000462C0000}"/>
    <cellStyle name="Heading 2 146" xfId="11265" xr:uid="{00000000-0005-0000-0000-0000472C0000}"/>
    <cellStyle name="Heading 2 147" xfId="20507" xr:uid="{00000000-0005-0000-0000-0000482C0000}"/>
    <cellStyle name="Heading 2 15" xfId="11266" xr:uid="{00000000-0005-0000-0000-0000492C0000}"/>
    <cellStyle name="Heading 2 16" xfId="11267" xr:uid="{00000000-0005-0000-0000-00004A2C0000}"/>
    <cellStyle name="Heading 2 17" xfId="11268" xr:uid="{00000000-0005-0000-0000-00004B2C0000}"/>
    <cellStyle name="Heading 2 18" xfId="11269" xr:uid="{00000000-0005-0000-0000-00004C2C0000}"/>
    <cellStyle name="Heading 2 19" xfId="11270" xr:uid="{00000000-0005-0000-0000-00004D2C0000}"/>
    <cellStyle name="Heading 2 2" xfId="1738" xr:uid="{00000000-0005-0000-0000-00004E2C0000}"/>
    <cellStyle name="Heading 2 2 2" xfId="11272" xr:uid="{00000000-0005-0000-0000-00004F2C0000}"/>
    <cellStyle name="Heading 2 2 3" xfId="11273" xr:uid="{00000000-0005-0000-0000-0000502C0000}"/>
    <cellStyle name="Heading 2 2 4" xfId="11274" xr:uid="{00000000-0005-0000-0000-0000512C0000}"/>
    <cellStyle name="Heading 2 2 5" xfId="11275" xr:uid="{00000000-0005-0000-0000-0000522C0000}"/>
    <cellStyle name="Heading 2 2 6" xfId="20508" xr:uid="{00000000-0005-0000-0000-0000532C0000}"/>
    <cellStyle name="Heading 2 2 7" xfId="11271" xr:uid="{00000000-0005-0000-0000-0000542C0000}"/>
    <cellStyle name="Heading 2 2_AJE Induk" xfId="11276" xr:uid="{00000000-0005-0000-0000-0000552C0000}"/>
    <cellStyle name="Heading 2 20" xfId="11277" xr:uid="{00000000-0005-0000-0000-0000562C0000}"/>
    <cellStyle name="Heading 2 21" xfId="11278" xr:uid="{00000000-0005-0000-0000-0000572C0000}"/>
    <cellStyle name="Heading 2 22" xfId="11279" xr:uid="{00000000-0005-0000-0000-0000582C0000}"/>
    <cellStyle name="Heading 2 23" xfId="11280" xr:uid="{00000000-0005-0000-0000-0000592C0000}"/>
    <cellStyle name="Heading 2 24" xfId="11281" xr:uid="{00000000-0005-0000-0000-00005A2C0000}"/>
    <cellStyle name="Heading 2 25" xfId="11282" xr:uid="{00000000-0005-0000-0000-00005B2C0000}"/>
    <cellStyle name="Heading 2 26" xfId="11283" xr:uid="{00000000-0005-0000-0000-00005C2C0000}"/>
    <cellStyle name="Heading 2 27" xfId="11284" xr:uid="{00000000-0005-0000-0000-00005D2C0000}"/>
    <cellStyle name="Heading 2 28" xfId="11285" xr:uid="{00000000-0005-0000-0000-00005E2C0000}"/>
    <cellStyle name="Heading 2 29" xfId="11286" xr:uid="{00000000-0005-0000-0000-00005F2C0000}"/>
    <cellStyle name="Heading 2 3" xfId="1739" xr:uid="{00000000-0005-0000-0000-0000602C0000}"/>
    <cellStyle name="Heading 2 3 2" xfId="20509" xr:uid="{00000000-0005-0000-0000-0000612C0000}"/>
    <cellStyle name="Heading 2 3 3" xfId="11287" xr:uid="{00000000-0005-0000-0000-0000622C0000}"/>
    <cellStyle name="Heading 2 30" xfId="11288" xr:uid="{00000000-0005-0000-0000-0000632C0000}"/>
    <cellStyle name="Heading 2 31" xfId="11289" xr:uid="{00000000-0005-0000-0000-0000642C0000}"/>
    <cellStyle name="Heading 2 32" xfId="11290" xr:uid="{00000000-0005-0000-0000-0000652C0000}"/>
    <cellStyle name="Heading 2 33" xfId="11291" xr:uid="{00000000-0005-0000-0000-0000662C0000}"/>
    <cellStyle name="Heading 2 34" xfId="11292" xr:uid="{00000000-0005-0000-0000-0000672C0000}"/>
    <cellStyle name="Heading 2 35" xfId="11293" xr:uid="{00000000-0005-0000-0000-0000682C0000}"/>
    <cellStyle name="Heading 2 36" xfId="11294" xr:uid="{00000000-0005-0000-0000-0000692C0000}"/>
    <cellStyle name="Heading 2 37" xfId="11295" xr:uid="{00000000-0005-0000-0000-00006A2C0000}"/>
    <cellStyle name="Heading 2 38" xfId="11296" xr:uid="{00000000-0005-0000-0000-00006B2C0000}"/>
    <cellStyle name="Heading 2 39" xfId="11297" xr:uid="{00000000-0005-0000-0000-00006C2C0000}"/>
    <cellStyle name="Heading 2 4" xfId="1740" xr:uid="{00000000-0005-0000-0000-00006D2C0000}"/>
    <cellStyle name="Heading 2 4 2" xfId="20510" xr:uid="{00000000-0005-0000-0000-00006E2C0000}"/>
    <cellStyle name="Heading 2 4 3" xfId="11298" xr:uid="{00000000-0005-0000-0000-00006F2C0000}"/>
    <cellStyle name="Heading 2 40" xfId="11299" xr:uid="{00000000-0005-0000-0000-0000702C0000}"/>
    <cellStyle name="Heading 2 41" xfId="11300" xr:uid="{00000000-0005-0000-0000-0000712C0000}"/>
    <cellStyle name="Heading 2 42" xfId="11301" xr:uid="{00000000-0005-0000-0000-0000722C0000}"/>
    <cellStyle name="Heading 2 43" xfId="11302" xr:uid="{00000000-0005-0000-0000-0000732C0000}"/>
    <cellStyle name="Heading 2 44" xfId="11303" xr:uid="{00000000-0005-0000-0000-0000742C0000}"/>
    <cellStyle name="Heading 2 45" xfId="11304" xr:uid="{00000000-0005-0000-0000-0000752C0000}"/>
    <cellStyle name="Heading 2 46" xfId="11305" xr:uid="{00000000-0005-0000-0000-0000762C0000}"/>
    <cellStyle name="Heading 2 47" xfId="11306" xr:uid="{00000000-0005-0000-0000-0000772C0000}"/>
    <cellStyle name="Heading 2 48" xfId="11307" xr:uid="{00000000-0005-0000-0000-0000782C0000}"/>
    <cellStyle name="Heading 2 49" xfId="11308" xr:uid="{00000000-0005-0000-0000-0000792C0000}"/>
    <cellStyle name="Heading 2 5" xfId="11309" xr:uid="{00000000-0005-0000-0000-00007A2C0000}"/>
    <cellStyle name="Heading 2 5 2" xfId="20511" xr:uid="{00000000-0005-0000-0000-00007B2C0000}"/>
    <cellStyle name="Heading 2 50" xfId="11310" xr:uid="{00000000-0005-0000-0000-00007C2C0000}"/>
    <cellStyle name="Heading 2 51" xfId="11311" xr:uid="{00000000-0005-0000-0000-00007D2C0000}"/>
    <cellStyle name="Heading 2 52" xfId="11312" xr:uid="{00000000-0005-0000-0000-00007E2C0000}"/>
    <cellStyle name="Heading 2 53" xfId="11313" xr:uid="{00000000-0005-0000-0000-00007F2C0000}"/>
    <cellStyle name="Heading 2 54" xfId="11314" xr:uid="{00000000-0005-0000-0000-0000802C0000}"/>
    <cellStyle name="Heading 2 55" xfId="11315" xr:uid="{00000000-0005-0000-0000-0000812C0000}"/>
    <cellStyle name="Heading 2 56" xfId="11316" xr:uid="{00000000-0005-0000-0000-0000822C0000}"/>
    <cellStyle name="Heading 2 57" xfId="11317" xr:uid="{00000000-0005-0000-0000-0000832C0000}"/>
    <cellStyle name="Heading 2 58" xfId="11318" xr:uid="{00000000-0005-0000-0000-0000842C0000}"/>
    <cellStyle name="Heading 2 59" xfId="11319" xr:uid="{00000000-0005-0000-0000-0000852C0000}"/>
    <cellStyle name="Heading 2 6" xfId="11320" xr:uid="{00000000-0005-0000-0000-0000862C0000}"/>
    <cellStyle name="Heading 2 60" xfId="11321" xr:uid="{00000000-0005-0000-0000-0000872C0000}"/>
    <cellStyle name="Heading 2 61" xfId="11322" xr:uid="{00000000-0005-0000-0000-0000882C0000}"/>
    <cellStyle name="Heading 2 62" xfId="11323" xr:uid="{00000000-0005-0000-0000-0000892C0000}"/>
    <cellStyle name="Heading 2 63" xfId="11324" xr:uid="{00000000-0005-0000-0000-00008A2C0000}"/>
    <cellStyle name="Heading 2 64" xfId="11325" xr:uid="{00000000-0005-0000-0000-00008B2C0000}"/>
    <cellStyle name="Heading 2 65" xfId="11326" xr:uid="{00000000-0005-0000-0000-00008C2C0000}"/>
    <cellStyle name="Heading 2 66" xfId="11327" xr:uid="{00000000-0005-0000-0000-00008D2C0000}"/>
    <cellStyle name="Heading 2 67" xfId="11328" xr:uid="{00000000-0005-0000-0000-00008E2C0000}"/>
    <cellStyle name="Heading 2 68" xfId="11329" xr:uid="{00000000-0005-0000-0000-00008F2C0000}"/>
    <cellStyle name="Heading 2 69" xfId="11330" xr:uid="{00000000-0005-0000-0000-0000902C0000}"/>
    <cellStyle name="Heading 2 7" xfId="11331" xr:uid="{00000000-0005-0000-0000-0000912C0000}"/>
    <cellStyle name="Heading 2 70" xfId="11332" xr:uid="{00000000-0005-0000-0000-0000922C0000}"/>
    <cellStyle name="Heading 2 71" xfId="11333" xr:uid="{00000000-0005-0000-0000-0000932C0000}"/>
    <cellStyle name="Heading 2 72" xfId="11334" xr:uid="{00000000-0005-0000-0000-0000942C0000}"/>
    <cellStyle name="Heading 2 73" xfId="11335" xr:uid="{00000000-0005-0000-0000-0000952C0000}"/>
    <cellStyle name="Heading 2 74" xfId="11336" xr:uid="{00000000-0005-0000-0000-0000962C0000}"/>
    <cellStyle name="Heading 2 75" xfId="11337" xr:uid="{00000000-0005-0000-0000-0000972C0000}"/>
    <cellStyle name="Heading 2 76" xfId="11338" xr:uid="{00000000-0005-0000-0000-0000982C0000}"/>
    <cellStyle name="Heading 2 77" xfId="11339" xr:uid="{00000000-0005-0000-0000-0000992C0000}"/>
    <cellStyle name="Heading 2 78" xfId="11340" xr:uid="{00000000-0005-0000-0000-00009A2C0000}"/>
    <cellStyle name="Heading 2 79" xfId="11341" xr:uid="{00000000-0005-0000-0000-00009B2C0000}"/>
    <cellStyle name="Heading 2 8" xfId="11342" xr:uid="{00000000-0005-0000-0000-00009C2C0000}"/>
    <cellStyle name="Heading 2 80" xfId="11343" xr:uid="{00000000-0005-0000-0000-00009D2C0000}"/>
    <cellStyle name="Heading 2 81" xfId="11344" xr:uid="{00000000-0005-0000-0000-00009E2C0000}"/>
    <cellStyle name="Heading 2 82" xfId="11345" xr:uid="{00000000-0005-0000-0000-00009F2C0000}"/>
    <cellStyle name="Heading 2 83" xfId="11346" xr:uid="{00000000-0005-0000-0000-0000A02C0000}"/>
    <cellStyle name="Heading 2 84" xfId="11347" xr:uid="{00000000-0005-0000-0000-0000A12C0000}"/>
    <cellStyle name="Heading 2 85" xfId="11348" xr:uid="{00000000-0005-0000-0000-0000A22C0000}"/>
    <cellStyle name="Heading 2 86" xfId="11349" xr:uid="{00000000-0005-0000-0000-0000A32C0000}"/>
    <cellStyle name="Heading 2 87" xfId="11350" xr:uid="{00000000-0005-0000-0000-0000A42C0000}"/>
    <cellStyle name="Heading 2 88" xfId="11351" xr:uid="{00000000-0005-0000-0000-0000A52C0000}"/>
    <cellStyle name="Heading 2 89" xfId="11352" xr:uid="{00000000-0005-0000-0000-0000A62C0000}"/>
    <cellStyle name="Heading 2 9" xfId="11353" xr:uid="{00000000-0005-0000-0000-0000A72C0000}"/>
    <cellStyle name="Heading 2 90" xfId="11354" xr:uid="{00000000-0005-0000-0000-0000A82C0000}"/>
    <cellStyle name="Heading 2 91" xfId="11355" xr:uid="{00000000-0005-0000-0000-0000A92C0000}"/>
    <cellStyle name="Heading 2 92" xfId="11356" xr:uid="{00000000-0005-0000-0000-0000AA2C0000}"/>
    <cellStyle name="Heading 2 93" xfId="11357" xr:uid="{00000000-0005-0000-0000-0000AB2C0000}"/>
    <cellStyle name="Heading 2 94" xfId="11358" xr:uid="{00000000-0005-0000-0000-0000AC2C0000}"/>
    <cellStyle name="Heading 2 95" xfId="11359" xr:uid="{00000000-0005-0000-0000-0000AD2C0000}"/>
    <cellStyle name="Heading 2 96" xfId="11360" xr:uid="{00000000-0005-0000-0000-0000AE2C0000}"/>
    <cellStyle name="Heading 2 97" xfId="11361" xr:uid="{00000000-0005-0000-0000-0000AF2C0000}"/>
    <cellStyle name="Heading 2 98" xfId="11362" xr:uid="{00000000-0005-0000-0000-0000B02C0000}"/>
    <cellStyle name="Heading 2 99" xfId="11363" xr:uid="{00000000-0005-0000-0000-0000B12C0000}"/>
    <cellStyle name="Heading 2 Below" xfId="11364" xr:uid="{00000000-0005-0000-0000-0000B22C0000}"/>
    <cellStyle name="Heading 2+" xfId="11365" xr:uid="{00000000-0005-0000-0000-0000B32C0000}"/>
    <cellStyle name="Heading 3 10" xfId="11366" xr:uid="{00000000-0005-0000-0000-0000B42C0000}"/>
    <cellStyle name="Heading 3 100" xfId="11367" xr:uid="{00000000-0005-0000-0000-0000B52C0000}"/>
    <cellStyle name="Heading 3 101" xfId="11368" xr:uid="{00000000-0005-0000-0000-0000B62C0000}"/>
    <cellStyle name="Heading 3 102" xfId="11369" xr:uid="{00000000-0005-0000-0000-0000B72C0000}"/>
    <cellStyle name="Heading 3 103" xfId="11370" xr:uid="{00000000-0005-0000-0000-0000B82C0000}"/>
    <cellStyle name="Heading 3 104" xfId="11371" xr:uid="{00000000-0005-0000-0000-0000B92C0000}"/>
    <cellStyle name="Heading 3 105" xfId="11372" xr:uid="{00000000-0005-0000-0000-0000BA2C0000}"/>
    <cellStyle name="Heading 3 106" xfId="11373" xr:uid="{00000000-0005-0000-0000-0000BB2C0000}"/>
    <cellStyle name="Heading 3 107" xfId="11374" xr:uid="{00000000-0005-0000-0000-0000BC2C0000}"/>
    <cellStyle name="Heading 3 108" xfId="11375" xr:uid="{00000000-0005-0000-0000-0000BD2C0000}"/>
    <cellStyle name="Heading 3 109" xfId="11376" xr:uid="{00000000-0005-0000-0000-0000BE2C0000}"/>
    <cellStyle name="Heading 3 11" xfId="11377" xr:uid="{00000000-0005-0000-0000-0000BF2C0000}"/>
    <cellStyle name="Heading 3 110" xfId="11378" xr:uid="{00000000-0005-0000-0000-0000C02C0000}"/>
    <cellStyle name="Heading 3 111" xfId="11379" xr:uid="{00000000-0005-0000-0000-0000C12C0000}"/>
    <cellStyle name="Heading 3 112" xfId="11380" xr:uid="{00000000-0005-0000-0000-0000C22C0000}"/>
    <cellStyle name="Heading 3 113" xfId="11381" xr:uid="{00000000-0005-0000-0000-0000C32C0000}"/>
    <cellStyle name="Heading 3 114" xfId="11382" xr:uid="{00000000-0005-0000-0000-0000C42C0000}"/>
    <cellStyle name="Heading 3 115" xfId="11383" xr:uid="{00000000-0005-0000-0000-0000C52C0000}"/>
    <cellStyle name="Heading 3 116" xfId="11384" xr:uid="{00000000-0005-0000-0000-0000C62C0000}"/>
    <cellStyle name="Heading 3 117" xfId="11385" xr:uid="{00000000-0005-0000-0000-0000C72C0000}"/>
    <cellStyle name="Heading 3 118" xfId="11386" xr:uid="{00000000-0005-0000-0000-0000C82C0000}"/>
    <cellStyle name="Heading 3 119" xfId="11387" xr:uid="{00000000-0005-0000-0000-0000C92C0000}"/>
    <cellStyle name="Heading 3 12" xfId="11388" xr:uid="{00000000-0005-0000-0000-0000CA2C0000}"/>
    <cellStyle name="Heading 3 120" xfId="11389" xr:uid="{00000000-0005-0000-0000-0000CB2C0000}"/>
    <cellStyle name="Heading 3 121" xfId="11390" xr:uid="{00000000-0005-0000-0000-0000CC2C0000}"/>
    <cellStyle name="Heading 3 122" xfId="11391" xr:uid="{00000000-0005-0000-0000-0000CD2C0000}"/>
    <cellStyle name="Heading 3 123" xfId="11392" xr:uid="{00000000-0005-0000-0000-0000CE2C0000}"/>
    <cellStyle name="Heading 3 124" xfId="11393" xr:uid="{00000000-0005-0000-0000-0000CF2C0000}"/>
    <cellStyle name="Heading 3 125" xfId="11394" xr:uid="{00000000-0005-0000-0000-0000D02C0000}"/>
    <cellStyle name="Heading 3 126" xfId="11395" xr:uid="{00000000-0005-0000-0000-0000D12C0000}"/>
    <cellStyle name="Heading 3 127" xfId="11396" xr:uid="{00000000-0005-0000-0000-0000D22C0000}"/>
    <cellStyle name="Heading 3 128" xfId="11397" xr:uid="{00000000-0005-0000-0000-0000D32C0000}"/>
    <cellStyle name="Heading 3 129" xfId="11398" xr:uid="{00000000-0005-0000-0000-0000D42C0000}"/>
    <cellStyle name="Heading 3 13" xfId="11399" xr:uid="{00000000-0005-0000-0000-0000D52C0000}"/>
    <cellStyle name="Heading 3 130" xfId="11400" xr:uid="{00000000-0005-0000-0000-0000D62C0000}"/>
    <cellStyle name="Heading 3 131" xfId="11401" xr:uid="{00000000-0005-0000-0000-0000D72C0000}"/>
    <cellStyle name="Heading 3 132" xfId="11402" xr:uid="{00000000-0005-0000-0000-0000D82C0000}"/>
    <cellStyle name="Heading 3 133" xfId="11403" xr:uid="{00000000-0005-0000-0000-0000D92C0000}"/>
    <cellStyle name="Heading 3 134" xfId="11404" xr:uid="{00000000-0005-0000-0000-0000DA2C0000}"/>
    <cellStyle name="Heading 3 135" xfId="11405" xr:uid="{00000000-0005-0000-0000-0000DB2C0000}"/>
    <cellStyle name="Heading 3 136" xfId="11406" xr:uid="{00000000-0005-0000-0000-0000DC2C0000}"/>
    <cellStyle name="Heading 3 137" xfId="11407" xr:uid="{00000000-0005-0000-0000-0000DD2C0000}"/>
    <cellStyle name="Heading 3 138" xfId="11408" xr:uid="{00000000-0005-0000-0000-0000DE2C0000}"/>
    <cellStyle name="Heading 3 139" xfId="11409" xr:uid="{00000000-0005-0000-0000-0000DF2C0000}"/>
    <cellStyle name="Heading 3 14" xfId="11410" xr:uid="{00000000-0005-0000-0000-0000E02C0000}"/>
    <cellStyle name="Heading 3 140" xfId="11411" xr:uid="{00000000-0005-0000-0000-0000E12C0000}"/>
    <cellStyle name="Heading 3 141" xfId="11412" xr:uid="{00000000-0005-0000-0000-0000E22C0000}"/>
    <cellStyle name="Heading 3 142" xfId="11413" xr:uid="{00000000-0005-0000-0000-0000E32C0000}"/>
    <cellStyle name="Heading 3 143" xfId="11414" xr:uid="{00000000-0005-0000-0000-0000E42C0000}"/>
    <cellStyle name="Heading 3 144" xfId="11415" xr:uid="{00000000-0005-0000-0000-0000E52C0000}"/>
    <cellStyle name="Heading 3 145" xfId="11416" xr:uid="{00000000-0005-0000-0000-0000E62C0000}"/>
    <cellStyle name="Heading 3 146" xfId="11417" xr:uid="{00000000-0005-0000-0000-0000E72C0000}"/>
    <cellStyle name="Heading 3 147" xfId="20512" xr:uid="{00000000-0005-0000-0000-0000E82C0000}"/>
    <cellStyle name="Heading 3 15" xfId="11418" xr:uid="{00000000-0005-0000-0000-0000E92C0000}"/>
    <cellStyle name="Heading 3 16" xfId="11419" xr:uid="{00000000-0005-0000-0000-0000EA2C0000}"/>
    <cellStyle name="Heading 3 17" xfId="11420" xr:uid="{00000000-0005-0000-0000-0000EB2C0000}"/>
    <cellStyle name="Heading 3 18" xfId="11421" xr:uid="{00000000-0005-0000-0000-0000EC2C0000}"/>
    <cellStyle name="Heading 3 19" xfId="11422" xr:uid="{00000000-0005-0000-0000-0000ED2C0000}"/>
    <cellStyle name="Heading 3 2" xfId="1741" xr:uid="{00000000-0005-0000-0000-0000EE2C0000}"/>
    <cellStyle name="Heading 3 2 2" xfId="11424" xr:uid="{00000000-0005-0000-0000-0000EF2C0000}"/>
    <cellStyle name="Heading 3 2 3" xfId="11425" xr:uid="{00000000-0005-0000-0000-0000F02C0000}"/>
    <cellStyle name="Heading 3 2 4" xfId="11426" xr:uid="{00000000-0005-0000-0000-0000F12C0000}"/>
    <cellStyle name="Heading 3 2 5" xfId="11427" xr:uid="{00000000-0005-0000-0000-0000F22C0000}"/>
    <cellStyle name="Heading 3 2 6" xfId="20513" xr:uid="{00000000-0005-0000-0000-0000F32C0000}"/>
    <cellStyle name="Heading 3 2 7" xfId="11423" xr:uid="{00000000-0005-0000-0000-0000F42C0000}"/>
    <cellStyle name="Heading 3 2_AJE Induk" xfId="11428" xr:uid="{00000000-0005-0000-0000-0000F52C0000}"/>
    <cellStyle name="Heading 3 20" xfId="11429" xr:uid="{00000000-0005-0000-0000-0000F62C0000}"/>
    <cellStyle name="Heading 3 21" xfId="11430" xr:uid="{00000000-0005-0000-0000-0000F72C0000}"/>
    <cellStyle name="Heading 3 22" xfId="11431" xr:uid="{00000000-0005-0000-0000-0000F82C0000}"/>
    <cellStyle name="Heading 3 23" xfId="11432" xr:uid="{00000000-0005-0000-0000-0000F92C0000}"/>
    <cellStyle name="Heading 3 24" xfId="11433" xr:uid="{00000000-0005-0000-0000-0000FA2C0000}"/>
    <cellStyle name="Heading 3 25" xfId="11434" xr:uid="{00000000-0005-0000-0000-0000FB2C0000}"/>
    <cellStyle name="Heading 3 26" xfId="11435" xr:uid="{00000000-0005-0000-0000-0000FC2C0000}"/>
    <cellStyle name="Heading 3 27" xfId="11436" xr:uid="{00000000-0005-0000-0000-0000FD2C0000}"/>
    <cellStyle name="Heading 3 28" xfId="11437" xr:uid="{00000000-0005-0000-0000-0000FE2C0000}"/>
    <cellStyle name="Heading 3 29" xfId="11438" xr:uid="{00000000-0005-0000-0000-0000FF2C0000}"/>
    <cellStyle name="Heading 3 3" xfId="1742" xr:uid="{00000000-0005-0000-0000-0000002D0000}"/>
    <cellStyle name="Heading 3 3 2" xfId="20514" xr:uid="{00000000-0005-0000-0000-0000012D0000}"/>
    <cellStyle name="Heading 3 3 3" xfId="11439" xr:uid="{00000000-0005-0000-0000-0000022D0000}"/>
    <cellStyle name="Heading 3 30" xfId="11440" xr:uid="{00000000-0005-0000-0000-0000032D0000}"/>
    <cellStyle name="Heading 3 31" xfId="11441" xr:uid="{00000000-0005-0000-0000-0000042D0000}"/>
    <cellStyle name="Heading 3 32" xfId="11442" xr:uid="{00000000-0005-0000-0000-0000052D0000}"/>
    <cellStyle name="Heading 3 33" xfId="11443" xr:uid="{00000000-0005-0000-0000-0000062D0000}"/>
    <cellStyle name="Heading 3 34" xfId="11444" xr:uid="{00000000-0005-0000-0000-0000072D0000}"/>
    <cellStyle name="Heading 3 35" xfId="11445" xr:uid="{00000000-0005-0000-0000-0000082D0000}"/>
    <cellStyle name="Heading 3 36" xfId="11446" xr:uid="{00000000-0005-0000-0000-0000092D0000}"/>
    <cellStyle name="Heading 3 37" xfId="11447" xr:uid="{00000000-0005-0000-0000-00000A2D0000}"/>
    <cellStyle name="Heading 3 38" xfId="11448" xr:uid="{00000000-0005-0000-0000-00000B2D0000}"/>
    <cellStyle name="Heading 3 39" xfId="11449" xr:uid="{00000000-0005-0000-0000-00000C2D0000}"/>
    <cellStyle name="Heading 3 4" xfId="1743" xr:uid="{00000000-0005-0000-0000-00000D2D0000}"/>
    <cellStyle name="Heading 3 4 2" xfId="20515" xr:uid="{00000000-0005-0000-0000-00000E2D0000}"/>
    <cellStyle name="Heading 3 4 3" xfId="11450" xr:uid="{00000000-0005-0000-0000-00000F2D0000}"/>
    <cellStyle name="Heading 3 40" xfId="11451" xr:uid="{00000000-0005-0000-0000-0000102D0000}"/>
    <cellStyle name="Heading 3 41" xfId="11452" xr:uid="{00000000-0005-0000-0000-0000112D0000}"/>
    <cellStyle name="Heading 3 42" xfId="11453" xr:uid="{00000000-0005-0000-0000-0000122D0000}"/>
    <cellStyle name="Heading 3 43" xfId="11454" xr:uid="{00000000-0005-0000-0000-0000132D0000}"/>
    <cellStyle name="Heading 3 44" xfId="11455" xr:uid="{00000000-0005-0000-0000-0000142D0000}"/>
    <cellStyle name="Heading 3 45" xfId="11456" xr:uid="{00000000-0005-0000-0000-0000152D0000}"/>
    <cellStyle name="Heading 3 46" xfId="11457" xr:uid="{00000000-0005-0000-0000-0000162D0000}"/>
    <cellStyle name="Heading 3 47" xfId="11458" xr:uid="{00000000-0005-0000-0000-0000172D0000}"/>
    <cellStyle name="Heading 3 48" xfId="11459" xr:uid="{00000000-0005-0000-0000-0000182D0000}"/>
    <cellStyle name="Heading 3 49" xfId="11460" xr:uid="{00000000-0005-0000-0000-0000192D0000}"/>
    <cellStyle name="Heading 3 5" xfId="11461" xr:uid="{00000000-0005-0000-0000-00001A2D0000}"/>
    <cellStyle name="Heading 3 5 2" xfId="20516" xr:uid="{00000000-0005-0000-0000-00001B2D0000}"/>
    <cellStyle name="Heading 3 50" xfId="11462" xr:uid="{00000000-0005-0000-0000-00001C2D0000}"/>
    <cellStyle name="Heading 3 51" xfId="11463" xr:uid="{00000000-0005-0000-0000-00001D2D0000}"/>
    <cellStyle name="Heading 3 52" xfId="11464" xr:uid="{00000000-0005-0000-0000-00001E2D0000}"/>
    <cellStyle name="Heading 3 53" xfId="11465" xr:uid="{00000000-0005-0000-0000-00001F2D0000}"/>
    <cellStyle name="Heading 3 54" xfId="11466" xr:uid="{00000000-0005-0000-0000-0000202D0000}"/>
    <cellStyle name="Heading 3 55" xfId="11467" xr:uid="{00000000-0005-0000-0000-0000212D0000}"/>
    <cellStyle name="Heading 3 56" xfId="11468" xr:uid="{00000000-0005-0000-0000-0000222D0000}"/>
    <cellStyle name="Heading 3 57" xfId="11469" xr:uid="{00000000-0005-0000-0000-0000232D0000}"/>
    <cellStyle name="Heading 3 58" xfId="11470" xr:uid="{00000000-0005-0000-0000-0000242D0000}"/>
    <cellStyle name="Heading 3 59" xfId="11471" xr:uid="{00000000-0005-0000-0000-0000252D0000}"/>
    <cellStyle name="Heading 3 6" xfId="11472" xr:uid="{00000000-0005-0000-0000-0000262D0000}"/>
    <cellStyle name="Heading 3 60" xfId="11473" xr:uid="{00000000-0005-0000-0000-0000272D0000}"/>
    <cellStyle name="Heading 3 61" xfId="11474" xr:uid="{00000000-0005-0000-0000-0000282D0000}"/>
    <cellStyle name="Heading 3 62" xfId="11475" xr:uid="{00000000-0005-0000-0000-0000292D0000}"/>
    <cellStyle name="Heading 3 63" xfId="11476" xr:uid="{00000000-0005-0000-0000-00002A2D0000}"/>
    <cellStyle name="Heading 3 64" xfId="11477" xr:uid="{00000000-0005-0000-0000-00002B2D0000}"/>
    <cellStyle name="Heading 3 65" xfId="11478" xr:uid="{00000000-0005-0000-0000-00002C2D0000}"/>
    <cellStyle name="Heading 3 66" xfId="11479" xr:uid="{00000000-0005-0000-0000-00002D2D0000}"/>
    <cellStyle name="Heading 3 67" xfId="11480" xr:uid="{00000000-0005-0000-0000-00002E2D0000}"/>
    <cellStyle name="Heading 3 68" xfId="11481" xr:uid="{00000000-0005-0000-0000-00002F2D0000}"/>
    <cellStyle name="Heading 3 69" xfId="11482" xr:uid="{00000000-0005-0000-0000-0000302D0000}"/>
    <cellStyle name="Heading 3 7" xfId="11483" xr:uid="{00000000-0005-0000-0000-0000312D0000}"/>
    <cellStyle name="Heading 3 70" xfId="11484" xr:uid="{00000000-0005-0000-0000-0000322D0000}"/>
    <cellStyle name="Heading 3 71" xfId="11485" xr:uid="{00000000-0005-0000-0000-0000332D0000}"/>
    <cellStyle name="Heading 3 72" xfId="11486" xr:uid="{00000000-0005-0000-0000-0000342D0000}"/>
    <cellStyle name="Heading 3 73" xfId="11487" xr:uid="{00000000-0005-0000-0000-0000352D0000}"/>
    <cellStyle name="Heading 3 74" xfId="11488" xr:uid="{00000000-0005-0000-0000-0000362D0000}"/>
    <cellStyle name="Heading 3 75" xfId="11489" xr:uid="{00000000-0005-0000-0000-0000372D0000}"/>
    <cellStyle name="Heading 3 76" xfId="11490" xr:uid="{00000000-0005-0000-0000-0000382D0000}"/>
    <cellStyle name="Heading 3 77" xfId="11491" xr:uid="{00000000-0005-0000-0000-0000392D0000}"/>
    <cellStyle name="Heading 3 78" xfId="11492" xr:uid="{00000000-0005-0000-0000-00003A2D0000}"/>
    <cellStyle name="Heading 3 79" xfId="11493" xr:uid="{00000000-0005-0000-0000-00003B2D0000}"/>
    <cellStyle name="Heading 3 8" xfId="11494" xr:uid="{00000000-0005-0000-0000-00003C2D0000}"/>
    <cellStyle name="Heading 3 80" xfId="11495" xr:uid="{00000000-0005-0000-0000-00003D2D0000}"/>
    <cellStyle name="Heading 3 81" xfId="11496" xr:uid="{00000000-0005-0000-0000-00003E2D0000}"/>
    <cellStyle name="Heading 3 82" xfId="11497" xr:uid="{00000000-0005-0000-0000-00003F2D0000}"/>
    <cellStyle name="Heading 3 83" xfId="11498" xr:uid="{00000000-0005-0000-0000-0000402D0000}"/>
    <cellStyle name="Heading 3 84" xfId="11499" xr:uid="{00000000-0005-0000-0000-0000412D0000}"/>
    <cellStyle name="Heading 3 85" xfId="11500" xr:uid="{00000000-0005-0000-0000-0000422D0000}"/>
    <cellStyle name="Heading 3 86" xfId="11501" xr:uid="{00000000-0005-0000-0000-0000432D0000}"/>
    <cellStyle name="Heading 3 87" xfId="11502" xr:uid="{00000000-0005-0000-0000-0000442D0000}"/>
    <cellStyle name="Heading 3 88" xfId="11503" xr:uid="{00000000-0005-0000-0000-0000452D0000}"/>
    <cellStyle name="Heading 3 89" xfId="11504" xr:uid="{00000000-0005-0000-0000-0000462D0000}"/>
    <cellStyle name="Heading 3 9" xfId="11505" xr:uid="{00000000-0005-0000-0000-0000472D0000}"/>
    <cellStyle name="Heading 3 90" xfId="11506" xr:uid="{00000000-0005-0000-0000-0000482D0000}"/>
    <cellStyle name="Heading 3 91" xfId="11507" xr:uid="{00000000-0005-0000-0000-0000492D0000}"/>
    <cellStyle name="Heading 3 92" xfId="11508" xr:uid="{00000000-0005-0000-0000-00004A2D0000}"/>
    <cellStyle name="Heading 3 93" xfId="11509" xr:uid="{00000000-0005-0000-0000-00004B2D0000}"/>
    <cellStyle name="Heading 3 94" xfId="11510" xr:uid="{00000000-0005-0000-0000-00004C2D0000}"/>
    <cellStyle name="Heading 3 95" xfId="11511" xr:uid="{00000000-0005-0000-0000-00004D2D0000}"/>
    <cellStyle name="Heading 3 96" xfId="11512" xr:uid="{00000000-0005-0000-0000-00004E2D0000}"/>
    <cellStyle name="Heading 3 97" xfId="11513" xr:uid="{00000000-0005-0000-0000-00004F2D0000}"/>
    <cellStyle name="Heading 3 98" xfId="11514" xr:uid="{00000000-0005-0000-0000-0000502D0000}"/>
    <cellStyle name="Heading 3 99" xfId="11515" xr:uid="{00000000-0005-0000-0000-0000512D0000}"/>
    <cellStyle name="Heading 3+" xfId="11516" xr:uid="{00000000-0005-0000-0000-0000522D0000}"/>
    <cellStyle name="Heading 4 10" xfId="11517" xr:uid="{00000000-0005-0000-0000-0000532D0000}"/>
    <cellStyle name="Heading 4 100" xfId="11518" xr:uid="{00000000-0005-0000-0000-0000542D0000}"/>
    <cellStyle name="Heading 4 101" xfId="11519" xr:uid="{00000000-0005-0000-0000-0000552D0000}"/>
    <cellStyle name="Heading 4 102" xfId="11520" xr:uid="{00000000-0005-0000-0000-0000562D0000}"/>
    <cellStyle name="Heading 4 103" xfId="11521" xr:uid="{00000000-0005-0000-0000-0000572D0000}"/>
    <cellStyle name="Heading 4 104" xfId="11522" xr:uid="{00000000-0005-0000-0000-0000582D0000}"/>
    <cellStyle name="Heading 4 105" xfId="11523" xr:uid="{00000000-0005-0000-0000-0000592D0000}"/>
    <cellStyle name="Heading 4 106" xfId="11524" xr:uid="{00000000-0005-0000-0000-00005A2D0000}"/>
    <cellStyle name="Heading 4 107" xfId="11525" xr:uid="{00000000-0005-0000-0000-00005B2D0000}"/>
    <cellStyle name="Heading 4 108" xfId="11526" xr:uid="{00000000-0005-0000-0000-00005C2D0000}"/>
    <cellStyle name="Heading 4 109" xfId="11527" xr:uid="{00000000-0005-0000-0000-00005D2D0000}"/>
    <cellStyle name="Heading 4 11" xfId="11528" xr:uid="{00000000-0005-0000-0000-00005E2D0000}"/>
    <cellStyle name="Heading 4 110" xfId="11529" xr:uid="{00000000-0005-0000-0000-00005F2D0000}"/>
    <cellStyle name="Heading 4 111" xfId="11530" xr:uid="{00000000-0005-0000-0000-0000602D0000}"/>
    <cellStyle name="Heading 4 112" xfId="11531" xr:uid="{00000000-0005-0000-0000-0000612D0000}"/>
    <cellStyle name="Heading 4 113" xfId="11532" xr:uid="{00000000-0005-0000-0000-0000622D0000}"/>
    <cellStyle name="Heading 4 114" xfId="11533" xr:uid="{00000000-0005-0000-0000-0000632D0000}"/>
    <cellStyle name="Heading 4 115" xfId="11534" xr:uid="{00000000-0005-0000-0000-0000642D0000}"/>
    <cellStyle name="Heading 4 116" xfId="11535" xr:uid="{00000000-0005-0000-0000-0000652D0000}"/>
    <cellStyle name="Heading 4 117" xfId="11536" xr:uid="{00000000-0005-0000-0000-0000662D0000}"/>
    <cellStyle name="Heading 4 118" xfId="11537" xr:uid="{00000000-0005-0000-0000-0000672D0000}"/>
    <cellStyle name="Heading 4 119" xfId="11538" xr:uid="{00000000-0005-0000-0000-0000682D0000}"/>
    <cellStyle name="Heading 4 12" xfId="11539" xr:uid="{00000000-0005-0000-0000-0000692D0000}"/>
    <cellStyle name="Heading 4 120" xfId="11540" xr:uid="{00000000-0005-0000-0000-00006A2D0000}"/>
    <cellStyle name="Heading 4 121" xfId="11541" xr:uid="{00000000-0005-0000-0000-00006B2D0000}"/>
    <cellStyle name="Heading 4 122" xfId="11542" xr:uid="{00000000-0005-0000-0000-00006C2D0000}"/>
    <cellStyle name="Heading 4 123" xfId="11543" xr:uid="{00000000-0005-0000-0000-00006D2D0000}"/>
    <cellStyle name="Heading 4 124" xfId="11544" xr:uid="{00000000-0005-0000-0000-00006E2D0000}"/>
    <cellStyle name="Heading 4 125" xfId="11545" xr:uid="{00000000-0005-0000-0000-00006F2D0000}"/>
    <cellStyle name="Heading 4 126" xfId="11546" xr:uid="{00000000-0005-0000-0000-0000702D0000}"/>
    <cellStyle name="Heading 4 127" xfId="11547" xr:uid="{00000000-0005-0000-0000-0000712D0000}"/>
    <cellStyle name="Heading 4 128" xfId="11548" xr:uid="{00000000-0005-0000-0000-0000722D0000}"/>
    <cellStyle name="Heading 4 129" xfId="11549" xr:uid="{00000000-0005-0000-0000-0000732D0000}"/>
    <cellStyle name="Heading 4 13" xfId="11550" xr:uid="{00000000-0005-0000-0000-0000742D0000}"/>
    <cellStyle name="Heading 4 130" xfId="11551" xr:uid="{00000000-0005-0000-0000-0000752D0000}"/>
    <cellStyle name="Heading 4 131" xfId="11552" xr:uid="{00000000-0005-0000-0000-0000762D0000}"/>
    <cellStyle name="Heading 4 132" xfId="11553" xr:uid="{00000000-0005-0000-0000-0000772D0000}"/>
    <cellStyle name="Heading 4 133" xfId="11554" xr:uid="{00000000-0005-0000-0000-0000782D0000}"/>
    <cellStyle name="Heading 4 134" xfId="11555" xr:uid="{00000000-0005-0000-0000-0000792D0000}"/>
    <cellStyle name="Heading 4 135" xfId="11556" xr:uid="{00000000-0005-0000-0000-00007A2D0000}"/>
    <cellStyle name="Heading 4 136" xfId="11557" xr:uid="{00000000-0005-0000-0000-00007B2D0000}"/>
    <cellStyle name="Heading 4 137" xfId="11558" xr:uid="{00000000-0005-0000-0000-00007C2D0000}"/>
    <cellStyle name="Heading 4 138" xfId="11559" xr:uid="{00000000-0005-0000-0000-00007D2D0000}"/>
    <cellStyle name="Heading 4 139" xfId="11560" xr:uid="{00000000-0005-0000-0000-00007E2D0000}"/>
    <cellStyle name="Heading 4 14" xfId="11561" xr:uid="{00000000-0005-0000-0000-00007F2D0000}"/>
    <cellStyle name="Heading 4 140" xfId="11562" xr:uid="{00000000-0005-0000-0000-0000802D0000}"/>
    <cellStyle name="Heading 4 141" xfId="11563" xr:uid="{00000000-0005-0000-0000-0000812D0000}"/>
    <cellStyle name="Heading 4 142" xfId="11564" xr:uid="{00000000-0005-0000-0000-0000822D0000}"/>
    <cellStyle name="Heading 4 143" xfId="11565" xr:uid="{00000000-0005-0000-0000-0000832D0000}"/>
    <cellStyle name="Heading 4 144" xfId="11566" xr:uid="{00000000-0005-0000-0000-0000842D0000}"/>
    <cellStyle name="Heading 4 145" xfId="11567" xr:uid="{00000000-0005-0000-0000-0000852D0000}"/>
    <cellStyle name="Heading 4 146" xfId="11568" xr:uid="{00000000-0005-0000-0000-0000862D0000}"/>
    <cellStyle name="Heading 4 15" xfId="11569" xr:uid="{00000000-0005-0000-0000-0000872D0000}"/>
    <cellStyle name="Heading 4 16" xfId="11570" xr:uid="{00000000-0005-0000-0000-0000882D0000}"/>
    <cellStyle name="Heading 4 17" xfId="11571" xr:uid="{00000000-0005-0000-0000-0000892D0000}"/>
    <cellStyle name="Heading 4 18" xfId="11572" xr:uid="{00000000-0005-0000-0000-00008A2D0000}"/>
    <cellStyle name="Heading 4 19" xfId="11573" xr:uid="{00000000-0005-0000-0000-00008B2D0000}"/>
    <cellStyle name="Heading 4 2" xfId="1744" xr:uid="{00000000-0005-0000-0000-00008C2D0000}"/>
    <cellStyle name="Heading 4 2 2" xfId="11575" xr:uid="{00000000-0005-0000-0000-00008D2D0000}"/>
    <cellStyle name="Heading 4 2 3" xfId="11576" xr:uid="{00000000-0005-0000-0000-00008E2D0000}"/>
    <cellStyle name="Heading 4 2 4" xfId="11577" xr:uid="{00000000-0005-0000-0000-00008F2D0000}"/>
    <cellStyle name="Heading 4 2 5" xfId="11578" xr:uid="{00000000-0005-0000-0000-0000902D0000}"/>
    <cellStyle name="Heading 4 2 6" xfId="20518" xr:uid="{00000000-0005-0000-0000-0000912D0000}"/>
    <cellStyle name="Heading 4 2 7" xfId="11574" xr:uid="{00000000-0005-0000-0000-0000922D0000}"/>
    <cellStyle name="Heading 4 2_tagihan bruto" xfId="11579" xr:uid="{00000000-0005-0000-0000-0000932D0000}"/>
    <cellStyle name="Heading 4 20" xfId="11580" xr:uid="{00000000-0005-0000-0000-0000942D0000}"/>
    <cellStyle name="Heading 4 21" xfId="11581" xr:uid="{00000000-0005-0000-0000-0000952D0000}"/>
    <cellStyle name="Heading 4 22" xfId="11582" xr:uid="{00000000-0005-0000-0000-0000962D0000}"/>
    <cellStyle name="Heading 4 23" xfId="11583" xr:uid="{00000000-0005-0000-0000-0000972D0000}"/>
    <cellStyle name="Heading 4 24" xfId="11584" xr:uid="{00000000-0005-0000-0000-0000982D0000}"/>
    <cellStyle name="Heading 4 25" xfId="11585" xr:uid="{00000000-0005-0000-0000-0000992D0000}"/>
    <cellStyle name="Heading 4 26" xfId="11586" xr:uid="{00000000-0005-0000-0000-00009A2D0000}"/>
    <cellStyle name="Heading 4 27" xfId="11587" xr:uid="{00000000-0005-0000-0000-00009B2D0000}"/>
    <cellStyle name="Heading 4 28" xfId="11588" xr:uid="{00000000-0005-0000-0000-00009C2D0000}"/>
    <cellStyle name="Heading 4 29" xfId="11589" xr:uid="{00000000-0005-0000-0000-00009D2D0000}"/>
    <cellStyle name="Heading 4 3" xfId="1745" xr:uid="{00000000-0005-0000-0000-00009E2D0000}"/>
    <cellStyle name="Heading 4 3 2" xfId="20519" xr:uid="{00000000-0005-0000-0000-00009F2D0000}"/>
    <cellStyle name="Heading 4 3 3" xfId="11590" xr:uid="{00000000-0005-0000-0000-0000A02D0000}"/>
    <cellStyle name="Heading 4 30" xfId="11591" xr:uid="{00000000-0005-0000-0000-0000A12D0000}"/>
    <cellStyle name="Heading 4 31" xfId="11592" xr:uid="{00000000-0005-0000-0000-0000A22D0000}"/>
    <cellStyle name="Heading 4 32" xfId="11593" xr:uid="{00000000-0005-0000-0000-0000A32D0000}"/>
    <cellStyle name="Heading 4 33" xfId="11594" xr:uid="{00000000-0005-0000-0000-0000A42D0000}"/>
    <cellStyle name="Heading 4 34" xfId="11595" xr:uid="{00000000-0005-0000-0000-0000A52D0000}"/>
    <cellStyle name="Heading 4 35" xfId="11596" xr:uid="{00000000-0005-0000-0000-0000A62D0000}"/>
    <cellStyle name="Heading 4 36" xfId="11597" xr:uid="{00000000-0005-0000-0000-0000A72D0000}"/>
    <cellStyle name="Heading 4 37" xfId="11598" xr:uid="{00000000-0005-0000-0000-0000A82D0000}"/>
    <cellStyle name="Heading 4 38" xfId="11599" xr:uid="{00000000-0005-0000-0000-0000A92D0000}"/>
    <cellStyle name="Heading 4 39" xfId="11600" xr:uid="{00000000-0005-0000-0000-0000AA2D0000}"/>
    <cellStyle name="Heading 4 4" xfId="1746" xr:uid="{00000000-0005-0000-0000-0000AB2D0000}"/>
    <cellStyle name="Heading 4 4 2" xfId="20520" xr:uid="{00000000-0005-0000-0000-0000AC2D0000}"/>
    <cellStyle name="Heading 4 4 3" xfId="11601" xr:uid="{00000000-0005-0000-0000-0000AD2D0000}"/>
    <cellStyle name="Heading 4 40" xfId="11602" xr:uid="{00000000-0005-0000-0000-0000AE2D0000}"/>
    <cellStyle name="Heading 4 41" xfId="11603" xr:uid="{00000000-0005-0000-0000-0000AF2D0000}"/>
    <cellStyle name="Heading 4 42" xfId="11604" xr:uid="{00000000-0005-0000-0000-0000B02D0000}"/>
    <cellStyle name="Heading 4 43" xfId="11605" xr:uid="{00000000-0005-0000-0000-0000B12D0000}"/>
    <cellStyle name="Heading 4 44" xfId="11606" xr:uid="{00000000-0005-0000-0000-0000B22D0000}"/>
    <cellStyle name="Heading 4 45" xfId="11607" xr:uid="{00000000-0005-0000-0000-0000B32D0000}"/>
    <cellStyle name="Heading 4 46" xfId="11608" xr:uid="{00000000-0005-0000-0000-0000B42D0000}"/>
    <cellStyle name="Heading 4 47" xfId="11609" xr:uid="{00000000-0005-0000-0000-0000B52D0000}"/>
    <cellStyle name="Heading 4 48" xfId="11610" xr:uid="{00000000-0005-0000-0000-0000B62D0000}"/>
    <cellStyle name="Heading 4 49" xfId="11611" xr:uid="{00000000-0005-0000-0000-0000B72D0000}"/>
    <cellStyle name="Heading 4 5" xfId="11612" xr:uid="{00000000-0005-0000-0000-0000B82D0000}"/>
    <cellStyle name="Heading 4 5 2" xfId="20521" xr:uid="{00000000-0005-0000-0000-0000B92D0000}"/>
    <cellStyle name="Heading 4 50" xfId="11613" xr:uid="{00000000-0005-0000-0000-0000BA2D0000}"/>
    <cellStyle name="Heading 4 51" xfId="11614" xr:uid="{00000000-0005-0000-0000-0000BB2D0000}"/>
    <cellStyle name="Heading 4 52" xfId="11615" xr:uid="{00000000-0005-0000-0000-0000BC2D0000}"/>
    <cellStyle name="Heading 4 53" xfId="11616" xr:uid="{00000000-0005-0000-0000-0000BD2D0000}"/>
    <cellStyle name="Heading 4 54" xfId="11617" xr:uid="{00000000-0005-0000-0000-0000BE2D0000}"/>
    <cellStyle name="Heading 4 55" xfId="11618" xr:uid="{00000000-0005-0000-0000-0000BF2D0000}"/>
    <cellStyle name="Heading 4 56" xfId="11619" xr:uid="{00000000-0005-0000-0000-0000C02D0000}"/>
    <cellStyle name="Heading 4 57" xfId="11620" xr:uid="{00000000-0005-0000-0000-0000C12D0000}"/>
    <cellStyle name="Heading 4 58" xfId="11621" xr:uid="{00000000-0005-0000-0000-0000C22D0000}"/>
    <cellStyle name="Heading 4 59" xfId="11622" xr:uid="{00000000-0005-0000-0000-0000C32D0000}"/>
    <cellStyle name="Heading 4 6" xfId="11623" xr:uid="{00000000-0005-0000-0000-0000C42D0000}"/>
    <cellStyle name="Heading 4 60" xfId="11624" xr:uid="{00000000-0005-0000-0000-0000C52D0000}"/>
    <cellStyle name="Heading 4 61" xfId="11625" xr:uid="{00000000-0005-0000-0000-0000C62D0000}"/>
    <cellStyle name="Heading 4 62" xfId="11626" xr:uid="{00000000-0005-0000-0000-0000C72D0000}"/>
    <cellStyle name="Heading 4 63" xfId="11627" xr:uid="{00000000-0005-0000-0000-0000C82D0000}"/>
    <cellStyle name="Heading 4 64" xfId="11628" xr:uid="{00000000-0005-0000-0000-0000C92D0000}"/>
    <cellStyle name="Heading 4 65" xfId="11629" xr:uid="{00000000-0005-0000-0000-0000CA2D0000}"/>
    <cellStyle name="Heading 4 66" xfId="11630" xr:uid="{00000000-0005-0000-0000-0000CB2D0000}"/>
    <cellStyle name="Heading 4 67" xfId="11631" xr:uid="{00000000-0005-0000-0000-0000CC2D0000}"/>
    <cellStyle name="Heading 4 68" xfId="11632" xr:uid="{00000000-0005-0000-0000-0000CD2D0000}"/>
    <cellStyle name="Heading 4 69" xfId="11633" xr:uid="{00000000-0005-0000-0000-0000CE2D0000}"/>
    <cellStyle name="Heading 4 7" xfId="11634" xr:uid="{00000000-0005-0000-0000-0000CF2D0000}"/>
    <cellStyle name="Heading 4 70" xfId="11635" xr:uid="{00000000-0005-0000-0000-0000D02D0000}"/>
    <cellStyle name="Heading 4 71" xfId="11636" xr:uid="{00000000-0005-0000-0000-0000D12D0000}"/>
    <cellStyle name="Heading 4 72" xfId="11637" xr:uid="{00000000-0005-0000-0000-0000D22D0000}"/>
    <cellStyle name="Heading 4 73" xfId="11638" xr:uid="{00000000-0005-0000-0000-0000D32D0000}"/>
    <cellStyle name="Heading 4 74" xfId="11639" xr:uid="{00000000-0005-0000-0000-0000D42D0000}"/>
    <cellStyle name="Heading 4 75" xfId="11640" xr:uid="{00000000-0005-0000-0000-0000D52D0000}"/>
    <cellStyle name="Heading 4 76" xfId="11641" xr:uid="{00000000-0005-0000-0000-0000D62D0000}"/>
    <cellStyle name="Heading 4 77" xfId="11642" xr:uid="{00000000-0005-0000-0000-0000D72D0000}"/>
    <cellStyle name="Heading 4 78" xfId="11643" xr:uid="{00000000-0005-0000-0000-0000D82D0000}"/>
    <cellStyle name="Heading 4 79" xfId="11644" xr:uid="{00000000-0005-0000-0000-0000D92D0000}"/>
    <cellStyle name="Heading 4 8" xfId="11645" xr:uid="{00000000-0005-0000-0000-0000DA2D0000}"/>
    <cellStyle name="Heading 4 80" xfId="11646" xr:uid="{00000000-0005-0000-0000-0000DB2D0000}"/>
    <cellStyle name="Heading 4 81" xfId="11647" xr:uid="{00000000-0005-0000-0000-0000DC2D0000}"/>
    <cellStyle name="Heading 4 82" xfId="11648" xr:uid="{00000000-0005-0000-0000-0000DD2D0000}"/>
    <cellStyle name="Heading 4 83" xfId="11649" xr:uid="{00000000-0005-0000-0000-0000DE2D0000}"/>
    <cellStyle name="Heading 4 84" xfId="11650" xr:uid="{00000000-0005-0000-0000-0000DF2D0000}"/>
    <cellStyle name="Heading 4 85" xfId="11651" xr:uid="{00000000-0005-0000-0000-0000E02D0000}"/>
    <cellStyle name="Heading 4 86" xfId="11652" xr:uid="{00000000-0005-0000-0000-0000E12D0000}"/>
    <cellStyle name="Heading 4 87" xfId="11653" xr:uid="{00000000-0005-0000-0000-0000E22D0000}"/>
    <cellStyle name="Heading 4 88" xfId="11654" xr:uid="{00000000-0005-0000-0000-0000E32D0000}"/>
    <cellStyle name="Heading 4 89" xfId="11655" xr:uid="{00000000-0005-0000-0000-0000E42D0000}"/>
    <cellStyle name="Heading 4 9" xfId="11656" xr:uid="{00000000-0005-0000-0000-0000E52D0000}"/>
    <cellStyle name="Heading 4 90" xfId="11657" xr:uid="{00000000-0005-0000-0000-0000E62D0000}"/>
    <cellStyle name="Heading 4 91" xfId="11658" xr:uid="{00000000-0005-0000-0000-0000E72D0000}"/>
    <cellStyle name="Heading 4 92" xfId="11659" xr:uid="{00000000-0005-0000-0000-0000E82D0000}"/>
    <cellStyle name="Heading 4 93" xfId="11660" xr:uid="{00000000-0005-0000-0000-0000E92D0000}"/>
    <cellStyle name="Heading 4 94" xfId="11661" xr:uid="{00000000-0005-0000-0000-0000EA2D0000}"/>
    <cellStyle name="Heading 4 95" xfId="11662" xr:uid="{00000000-0005-0000-0000-0000EB2D0000}"/>
    <cellStyle name="Heading 4 96" xfId="11663" xr:uid="{00000000-0005-0000-0000-0000EC2D0000}"/>
    <cellStyle name="Heading 4 97" xfId="11664" xr:uid="{00000000-0005-0000-0000-0000ED2D0000}"/>
    <cellStyle name="Heading 4 98" xfId="11665" xr:uid="{00000000-0005-0000-0000-0000EE2D0000}"/>
    <cellStyle name="Heading 4 99" xfId="11666" xr:uid="{00000000-0005-0000-0000-0000EF2D0000}"/>
    <cellStyle name="Heading 5" xfId="11667" xr:uid="{00000000-0005-0000-0000-0000F02D0000}"/>
    <cellStyle name="Heading 6" xfId="11668" xr:uid="{00000000-0005-0000-0000-0000F12D0000}"/>
    <cellStyle name="Heading 7" xfId="11669" xr:uid="{00000000-0005-0000-0000-0000F22D0000}"/>
    <cellStyle name="Heading 8" xfId="11670" xr:uid="{00000000-0005-0000-0000-0000F32D0000}"/>
    <cellStyle name="Heading bar" xfId="11671" xr:uid="{00000000-0005-0000-0000-0000F42D0000}"/>
    <cellStyle name="Heading No Underline" xfId="11672" xr:uid="{00000000-0005-0000-0000-0000F52D0000}"/>
    <cellStyle name="Heading page" xfId="11673" xr:uid="{00000000-0005-0000-0000-0000F62D0000}"/>
    <cellStyle name="Heading With Underline" xfId="11674" xr:uid="{00000000-0005-0000-0000-0000F72D0000}"/>
    <cellStyle name="HEADING1" xfId="1439" xr:uid="{00000000-0005-0000-0000-0000F82D0000}"/>
    <cellStyle name="Heading1 1" xfId="11675" xr:uid="{00000000-0005-0000-0000-0000F92D0000}"/>
    <cellStyle name="Heading1 1 1" xfId="11676" xr:uid="{00000000-0005-0000-0000-0000FA2D0000}"/>
    <cellStyle name="Heading1 1_tagihan bruto" xfId="11677" xr:uid="{00000000-0005-0000-0000-0000FB2D0000}"/>
    <cellStyle name="Heading1 10" xfId="11678" xr:uid="{00000000-0005-0000-0000-0000FC2D0000}"/>
    <cellStyle name="Heading1 11" xfId="11679" xr:uid="{00000000-0005-0000-0000-0000FD2D0000}"/>
    <cellStyle name="Heading1 12" xfId="11680" xr:uid="{00000000-0005-0000-0000-0000FE2D0000}"/>
    <cellStyle name="Heading1 13" xfId="11681" xr:uid="{00000000-0005-0000-0000-0000FF2D0000}"/>
    <cellStyle name="Heading1 14" xfId="11682" xr:uid="{00000000-0005-0000-0000-0000002E0000}"/>
    <cellStyle name="Heading1 15" xfId="11683" xr:uid="{00000000-0005-0000-0000-0000012E0000}"/>
    <cellStyle name="Heading1 16" xfId="11684" xr:uid="{00000000-0005-0000-0000-0000022E0000}"/>
    <cellStyle name="Heading1 17" xfId="11685" xr:uid="{00000000-0005-0000-0000-0000032E0000}"/>
    <cellStyle name="Heading1 18" xfId="11686" xr:uid="{00000000-0005-0000-0000-0000042E0000}"/>
    <cellStyle name="Heading1 19" xfId="11687" xr:uid="{00000000-0005-0000-0000-0000052E0000}"/>
    <cellStyle name="Heading1 2" xfId="11688" xr:uid="{00000000-0005-0000-0000-0000062E0000}"/>
    <cellStyle name="Heading1 2 2" xfId="11689" xr:uid="{00000000-0005-0000-0000-0000072E0000}"/>
    <cellStyle name="Heading1 20" xfId="11690" xr:uid="{00000000-0005-0000-0000-0000082E0000}"/>
    <cellStyle name="Heading1 21" xfId="11691" xr:uid="{00000000-0005-0000-0000-0000092E0000}"/>
    <cellStyle name="Heading1 22" xfId="11692" xr:uid="{00000000-0005-0000-0000-00000A2E0000}"/>
    <cellStyle name="Heading1 23" xfId="11693" xr:uid="{00000000-0005-0000-0000-00000B2E0000}"/>
    <cellStyle name="Heading1 24" xfId="11694" xr:uid="{00000000-0005-0000-0000-00000C2E0000}"/>
    <cellStyle name="Heading1 3" xfId="11695" xr:uid="{00000000-0005-0000-0000-00000D2E0000}"/>
    <cellStyle name="Heading1 3 2" xfId="11696" xr:uid="{00000000-0005-0000-0000-00000E2E0000}"/>
    <cellStyle name="Heading1 4" xfId="11697" xr:uid="{00000000-0005-0000-0000-00000F2E0000}"/>
    <cellStyle name="Heading1 4 2" xfId="11698" xr:uid="{00000000-0005-0000-0000-0000102E0000}"/>
    <cellStyle name="Heading1 5" xfId="11699" xr:uid="{00000000-0005-0000-0000-0000112E0000}"/>
    <cellStyle name="Heading1 5 2" xfId="11700" xr:uid="{00000000-0005-0000-0000-0000122E0000}"/>
    <cellStyle name="Heading1 6" xfId="11701" xr:uid="{00000000-0005-0000-0000-0000132E0000}"/>
    <cellStyle name="Heading1 6 2" xfId="11702" xr:uid="{00000000-0005-0000-0000-0000142E0000}"/>
    <cellStyle name="Heading1 7" xfId="11703" xr:uid="{00000000-0005-0000-0000-0000152E0000}"/>
    <cellStyle name="Heading1 7 2" xfId="11704" xr:uid="{00000000-0005-0000-0000-0000162E0000}"/>
    <cellStyle name="Heading1 8" xfId="11705" xr:uid="{00000000-0005-0000-0000-0000172E0000}"/>
    <cellStyle name="Heading1 8 2" xfId="11706" xr:uid="{00000000-0005-0000-0000-0000182E0000}"/>
    <cellStyle name="Heading1 9" xfId="11707" xr:uid="{00000000-0005-0000-0000-0000192E0000}"/>
    <cellStyle name="Heading1_1. PPh29_2008_OK_OK_1_3ToBook" xfId="11708" xr:uid="{00000000-0005-0000-0000-00001A2E0000}"/>
    <cellStyle name="Heading2" xfId="41" xr:uid="{00000000-0005-0000-0000-00001B2E0000}"/>
    <cellStyle name="Heading2 10" xfId="11709" xr:uid="{00000000-0005-0000-0000-00001C2E0000}"/>
    <cellStyle name="Heading2 11" xfId="11710" xr:uid="{00000000-0005-0000-0000-00001D2E0000}"/>
    <cellStyle name="Heading2 12" xfId="11711" xr:uid="{00000000-0005-0000-0000-00001E2E0000}"/>
    <cellStyle name="Heading2 13" xfId="11712" xr:uid="{00000000-0005-0000-0000-00001F2E0000}"/>
    <cellStyle name="Heading2 14" xfId="11713" xr:uid="{00000000-0005-0000-0000-0000202E0000}"/>
    <cellStyle name="Heading2 15" xfId="11714" xr:uid="{00000000-0005-0000-0000-0000212E0000}"/>
    <cellStyle name="Heading2 16" xfId="11715" xr:uid="{00000000-0005-0000-0000-0000222E0000}"/>
    <cellStyle name="Heading2 17" xfId="11716" xr:uid="{00000000-0005-0000-0000-0000232E0000}"/>
    <cellStyle name="Heading2 18" xfId="11717" xr:uid="{00000000-0005-0000-0000-0000242E0000}"/>
    <cellStyle name="Heading2 19" xfId="11718" xr:uid="{00000000-0005-0000-0000-0000252E0000}"/>
    <cellStyle name="HEADING2 2" xfId="1441" xr:uid="{00000000-0005-0000-0000-0000262E0000}"/>
    <cellStyle name="Heading2 2 2" xfId="11719" xr:uid="{00000000-0005-0000-0000-0000272E0000}"/>
    <cellStyle name="Heading2 20" xfId="11720" xr:uid="{00000000-0005-0000-0000-0000282E0000}"/>
    <cellStyle name="Heading2 21" xfId="11721" xr:uid="{00000000-0005-0000-0000-0000292E0000}"/>
    <cellStyle name="Heading2 22" xfId="11722" xr:uid="{00000000-0005-0000-0000-00002A2E0000}"/>
    <cellStyle name="HEADING2 23" xfId="17288" xr:uid="{00000000-0005-0000-0000-00002B2E0000}"/>
    <cellStyle name="HEADING2 24" xfId="17537" xr:uid="{00000000-0005-0000-0000-00002C2E0000}"/>
    <cellStyle name="HEADING2 25" xfId="17308" xr:uid="{00000000-0005-0000-0000-00002D2E0000}"/>
    <cellStyle name="HEADING2 26" xfId="17528" xr:uid="{00000000-0005-0000-0000-00002E2E0000}"/>
    <cellStyle name="HEADING2 27" xfId="17317" xr:uid="{00000000-0005-0000-0000-00002F2E0000}"/>
    <cellStyle name="HEADING2 28" xfId="17520" xr:uid="{00000000-0005-0000-0000-0000302E0000}"/>
    <cellStyle name="HEADING2 29" xfId="17326" xr:uid="{00000000-0005-0000-0000-0000312E0000}"/>
    <cellStyle name="Heading2 3" xfId="11723" xr:uid="{00000000-0005-0000-0000-0000322E0000}"/>
    <cellStyle name="Heading2 3 2" xfId="11724" xr:uid="{00000000-0005-0000-0000-0000332E0000}"/>
    <cellStyle name="HEADING2 30" xfId="17512" xr:uid="{00000000-0005-0000-0000-0000342E0000}"/>
    <cellStyle name="HEADING2 31" xfId="17334" xr:uid="{00000000-0005-0000-0000-0000352E0000}"/>
    <cellStyle name="HEADING2 32" xfId="17505" xr:uid="{00000000-0005-0000-0000-0000362E0000}"/>
    <cellStyle name="HEADING2 33" xfId="17342" xr:uid="{00000000-0005-0000-0000-0000372E0000}"/>
    <cellStyle name="HEADING2 34" xfId="17497" xr:uid="{00000000-0005-0000-0000-0000382E0000}"/>
    <cellStyle name="HEADING2 35" xfId="17350" xr:uid="{00000000-0005-0000-0000-0000392E0000}"/>
    <cellStyle name="HEADING2 36" xfId="17489" xr:uid="{00000000-0005-0000-0000-00003A2E0000}"/>
    <cellStyle name="HEADING2 37" xfId="17358" xr:uid="{00000000-0005-0000-0000-00003B2E0000}"/>
    <cellStyle name="HEADING2 38" xfId="17480" xr:uid="{00000000-0005-0000-0000-00003C2E0000}"/>
    <cellStyle name="HEADING2 39" xfId="17366" xr:uid="{00000000-0005-0000-0000-00003D2E0000}"/>
    <cellStyle name="Heading2 4" xfId="11725" xr:uid="{00000000-0005-0000-0000-00003E2E0000}"/>
    <cellStyle name="Heading2 4 2" xfId="11726" xr:uid="{00000000-0005-0000-0000-00003F2E0000}"/>
    <cellStyle name="HEADING2 40" xfId="17465" xr:uid="{00000000-0005-0000-0000-0000402E0000}"/>
    <cellStyle name="HEADING2 41" xfId="17375" xr:uid="{00000000-0005-0000-0000-0000412E0000}"/>
    <cellStyle name="HEADING2 42" xfId="17456" xr:uid="{00000000-0005-0000-0000-0000422E0000}"/>
    <cellStyle name="HEADING2 43" xfId="17385" xr:uid="{00000000-0005-0000-0000-0000432E0000}"/>
    <cellStyle name="HEADING2 44" xfId="17292" xr:uid="{00000000-0005-0000-0000-0000442E0000}"/>
    <cellStyle name="HEADING2 45" xfId="17394" xr:uid="{00000000-0005-0000-0000-0000452E0000}"/>
    <cellStyle name="HEADING2 46" xfId="17439" xr:uid="{00000000-0005-0000-0000-0000462E0000}"/>
    <cellStyle name="HEADING2 47" xfId="17403" xr:uid="{00000000-0005-0000-0000-0000472E0000}"/>
    <cellStyle name="HEADING2 48" xfId="17434" xr:uid="{00000000-0005-0000-0000-0000482E0000}"/>
    <cellStyle name="HEADING2 49" xfId="17409" xr:uid="{00000000-0005-0000-0000-0000492E0000}"/>
    <cellStyle name="Heading2 5" xfId="11727" xr:uid="{00000000-0005-0000-0000-00004A2E0000}"/>
    <cellStyle name="Heading2 5 2" xfId="11728" xr:uid="{00000000-0005-0000-0000-00004B2E0000}"/>
    <cellStyle name="HEADING2 50" xfId="17429" xr:uid="{00000000-0005-0000-0000-00004C2E0000}"/>
    <cellStyle name="HEADING2 51" xfId="17414" xr:uid="{00000000-0005-0000-0000-00004D2E0000}"/>
    <cellStyle name="HEADING2 52" xfId="17289" xr:uid="{00000000-0005-0000-0000-00004E2E0000}"/>
    <cellStyle name="HEADING2 53" xfId="17558" xr:uid="{00000000-0005-0000-0000-00004F2E0000}"/>
    <cellStyle name="HEADING2 54" xfId="17425" xr:uid="{00000000-0005-0000-0000-0000502E0000}"/>
    <cellStyle name="HEADING2 55" xfId="17577" xr:uid="{00000000-0005-0000-0000-0000512E0000}"/>
    <cellStyle name="HEADING2 56" xfId="17615" xr:uid="{00000000-0005-0000-0000-0000522E0000}"/>
    <cellStyle name="HEADING2 57" xfId="17593" xr:uid="{00000000-0005-0000-0000-0000532E0000}"/>
    <cellStyle name="HEADING2 58" xfId="17609" xr:uid="{00000000-0005-0000-0000-0000542E0000}"/>
    <cellStyle name="HEADING2 59" xfId="17873" xr:uid="{00000000-0005-0000-0000-0000552E0000}"/>
    <cellStyle name="Heading2 6" xfId="11729" xr:uid="{00000000-0005-0000-0000-0000562E0000}"/>
    <cellStyle name="Heading2 6 2" xfId="11730" xr:uid="{00000000-0005-0000-0000-0000572E0000}"/>
    <cellStyle name="HEADING2 60" xfId="17899" xr:uid="{00000000-0005-0000-0000-0000582E0000}"/>
    <cellStyle name="HEADING2 61" xfId="18219" xr:uid="{00000000-0005-0000-0000-0000592E0000}"/>
    <cellStyle name="HEADING2 62" xfId="18893" xr:uid="{00000000-0005-0000-0000-00005A2E0000}"/>
    <cellStyle name="HEADING2 63" xfId="1440" xr:uid="{00000000-0005-0000-0000-00005B2E0000}"/>
    <cellStyle name="Heading2 7" xfId="11731" xr:uid="{00000000-0005-0000-0000-00005C2E0000}"/>
    <cellStyle name="Heading2 7 2" xfId="11732" xr:uid="{00000000-0005-0000-0000-00005D2E0000}"/>
    <cellStyle name="Heading2 8" xfId="11733" xr:uid="{00000000-0005-0000-0000-00005E2E0000}"/>
    <cellStyle name="Heading2 8 2" xfId="11734" xr:uid="{00000000-0005-0000-0000-00005F2E0000}"/>
    <cellStyle name="Heading2 9" xfId="11735" xr:uid="{00000000-0005-0000-0000-0000602E0000}"/>
    <cellStyle name="Heading2_1. PPh29_2008_OK_OK_1_3ToBook" xfId="11736" xr:uid="{00000000-0005-0000-0000-0000612E0000}"/>
    <cellStyle name="HEADINGS" xfId="1442" xr:uid="{00000000-0005-0000-0000-0000622E0000}"/>
    <cellStyle name="HEADINGS 10" xfId="11737" xr:uid="{00000000-0005-0000-0000-0000632E0000}"/>
    <cellStyle name="HEADINGS 11" xfId="11738" xr:uid="{00000000-0005-0000-0000-0000642E0000}"/>
    <cellStyle name="HEADINGS 12" xfId="11739" xr:uid="{00000000-0005-0000-0000-0000652E0000}"/>
    <cellStyle name="HEADINGS 13" xfId="11740" xr:uid="{00000000-0005-0000-0000-0000662E0000}"/>
    <cellStyle name="HEADINGS 2" xfId="11741" xr:uid="{00000000-0005-0000-0000-0000672E0000}"/>
    <cellStyle name="HEADINGS 3" xfId="11742" xr:uid="{00000000-0005-0000-0000-0000682E0000}"/>
    <cellStyle name="HEADINGS 4" xfId="11743" xr:uid="{00000000-0005-0000-0000-0000692E0000}"/>
    <cellStyle name="HEADINGS 5" xfId="11744" xr:uid="{00000000-0005-0000-0000-00006A2E0000}"/>
    <cellStyle name="HEADINGS 6" xfId="11745" xr:uid="{00000000-0005-0000-0000-00006B2E0000}"/>
    <cellStyle name="HEADINGS 7" xfId="11746" xr:uid="{00000000-0005-0000-0000-00006C2E0000}"/>
    <cellStyle name="HEADINGS 8" xfId="11747" xr:uid="{00000000-0005-0000-0000-00006D2E0000}"/>
    <cellStyle name="HEADINGS 9" xfId="11748" xr:uid="{00000000-0005-0000-0000-00006E2E0000}"/>
    <cellStyle name="HEADINGSTOP" xfId="1443" xr:uid="{00000000-0005-0000-0000-00006F2E0000}"/>
    <cellStyle name="HEADINGSTOP 10" xfId="11749" xr:uid="{00000000-0005-0000-0000-0000702E0000}"/>
    <cellStyle name="HEADINGSTOP 11" xfId="11750" xr:uid="{00000000-0005-0000-0000-0000712E0000}"/>
    <cellStyle name="HEADINGSTOP 12" xfId="11751" xr:uid="{00000000-0005-0000-0000-0000722E0000}"/>
    <cellStyle name="HEADINGSTOP 13" xfId="11752" xr:uid="{00000000-0005-0000-0000-0000732E0000}"/>
    <cellStyle name="HEADINGSTOP 2" xfId="11753" xr:uid="{00000000-0005-0000-0000-0000742E0000}"/>
    <cellStyle name="HEADINGSTOP 3" xfId="11754" xr:uid="{00000000-0005-0000-0000-0000752E0000}"/>
    <cellStyle name="HEADINGSTOP 4" xfId="11755" xr:uid="{00000000-0005-0000-0000-0000762E0000}"/>
    <cellStyle name="HEADINGSTOP 5" xfId="11756" xr:uid="{00000000-0005-0000-0000-0000772E0000}"/>
    <cellStyle name="HEADINGSTOP 6" xfId="11757" xr:uid="{00000000-0005-0000-0000-0000782E0000}"/>
    <cellStyle name="HEADINGSTOP 7" xfId="11758" xr:uid="{00000000-0005-0000-0000-0000792E0000}"/>
    <cellStyle name="HEADINGSTOP 8" xfId="11759" xr:uid="{00000000-0005-0000-0000-00007A2E0000}"/>
    <cellStyle name="HEADINGSTOP 9" xfId="11760" xr:uid="{00000000-0005-0000-0000-00007B2E0000}"/>
    <cellStyle name="HIGHLIGHT" xfId="11761" xr:uid="{00000000-0005-0000-0000-00007C2E0000}"/>
    <cellStyle name="HPproduct" xfId="11762" xr:uid="{00000000-0005-0000-0000-00007D2E0000}"/>
    <cellStyle name="Hyperlänk_COLLECTIONS REVIEW0603" xfId="11763" xr:uid="{00000000-0005-0000-0000-00007E2E0000}"/>
    <cellStyle name="Hyperlink" xfId="2" builtinId="8"/>
    <cellStyle name="Hyperlink 2" xfId="43" xr:uid="{00000000-0005-0000-0000-0000802E0000}"/>
    <cellStyle name="Hyperlink 2 2" xfId="569" xr:uid="{00000000-0005-0000-0000-0000812E0000}"/>
    <cellStyle name="Hyperlink 2 2 2" xfId="11766" xr:uid="{00000000-0005-0000-0000-0000822E0000}"/>
    <cellStyle name="Hyperlink 2 2 3" xfId="11765" xr:uid="{00000000-0005-0000-0000-0000832E0000}"/>
    <cellStyle name="Hyperlink 2 3" xfId="11764" xr:uid="{00000000-0005-0000-0000-0000842E0000}"/>
    <cellStyle name="Hyperlink 2_tagihan bruto" xfId="11767" xr:uid="{00000000-0005-0000-0000-0000852E0000}"/>
    <cellStyle name="Hyperlink 3" xfId="44" xr:uid="{00000000-0005-0000-0000-0000862E0000}"/>
    <cellStyle name="Hyperlink 4" xfId="42" xr:uid="{00000000-0005-0000-0000-0000872E0000}"/>
    <cellStyle name="Income" xfId="11768" xr:uid="{00000000-0005-0000-0000-0000882E0000}"/>
    <cellStyle name="Indent" xfId="11769" xr:uid="{00000000-0005-0000-0000-0000892E0000}"/>
    <cellStyle name="Input [yellow]" xfId="570" xr:uid="{00000000-0005-0000-0000-00008A2E0000}"/>
    <cellStyle name="Input [yellow] 2" xfId="571" xr:uid="{00000000-0005-0000-0000-00008B2E0000}"/>
    <cellStyle name="Input [yellow] 2 2" xfId="11770" xr:uid="{00000000-0005-0000-0000-00008C2E0000}"/>
    <cellStyle name="Input [yellow] 3" xfId="11771" xr:uid="{00000000-0005-0000-0000-00008D2E0000}"/>
    <cellStyle name="Input [yellow] 4" xfId="11772" xr:uid="{00000000-0005-0000-0000-00008E2E0000}"/>
    <cellStyle name="Input [yellow]_AJE Induk" xfId="11773" xr:uid="{00000000-0005-0000-0000-00008F2E0000}"/>
    <cellStyle name="Input 10" xfId="11774" xr:uid="{00000000-0005-0000-0000-0000902E0000}"/>
    <cellStyle name="Input 10 2" xfId="11775" xr:uid="{00000000-0005-0000-0000-0000912E0000}"/>
    <cellStyle name="Input 100" xfId="11776" xr:uid="{00000000-0005-0000-0000-0000922E0000}"/>
    <cellStyle name="Input 101" xfId="11777" xr:uid="{00000000-0005-0000-0000-0000932E0000}"/>
    <cellStyle name="Input 102" xfId="11778" xr:uid="{00000000-0005-0000-0000-0000942E0000}"/>
    <cellStyle name="Input 103" xfId="11779" xr:uid="{00000000-0005-0000-0000-0000952E0000}"/>
    <cellStyle name="Input 104" xfId="11780" xr:uid="{00000000-0005-0000-0000-0000962E0000}"/>
    <cellStyle name="Input 105" xfId="11781" xr:uid="{00000000-0005-0000-0000-0000972E0000}"/>
    <cellStyle name="Input 106" xfId="11782" xr:uid="{00000000-0005-0000-0000-0000982E0000}"/>
    <cellStyle name="Input 107" xfId="11783" xr:uid="{00000000-0005-0000-0000-0000992E0000}"/>
    <cellStyle name="Input 108" xfId="11784" xr:uid="{00000000-0005-0000-0000-00009A2E0000}"/>
    <cellStyle name="Input 109" xfId="11785" xr:uid="{00000000-0005-0000-0000-00009B2E0000}"/>
    <cellStyle name="Input 11" xfId="11786" xr:uid="{00000000-0005-0000-0000-00009C2E0000}"/>
    <cellStyle name="Input 11 2" xfId="11787" xr:uid="{00000000-0005-0000-0000-00009D2E0000}"/>
    <cellStyle name="Input 110" xfId="11788" xr:uid="{00000000-0005-0000-0000-00009E2E0000}"/>
    <cellStyle name="Input 111" xfId="11789" xr:uid="{00000000-0005-0000-0000-00009F2E0000}"/>
    <cellStyle name="Input 112" xfId="11790" xr:uid="{00000000-0005-0000-0000-0000A02E0000}"/>
    <cellStyle name="Input 113" xfId="11791" xr:uid="{00000000-0005-0000-0000-0000A12E0000}"/>
    <cellStyle name="Input 114" xfId="11792" xr:uid="{00000000-0005-0000-0000-0000A22E0000}"/>
    <cellStyle name="Input 115" xfId="11793" xr:uid="{00000000-0005-0000-0000-0000A32E0000}"/>
    <cellStyle name="Input 116" xfId="11794" xr:uid="{00000000-0005-0000-0000-0000A42E0000}"/>
    <cellStyle name="Input 117" xfId="11795" xr:uid="{00000000-0005-0000-0000-0000A52E0000}"/>
    <cellStyle name="Input 118" xfId="11796" xr:uid="{00000000-0005-0000-0000-0000A62E0000}"/>
    <cellStyle name="Input 119" xfId="11797" xr:uid="{00000000-0005-0000-0000-0000A72E0000}"/>
    <cellStyle name="Input 12" xfId="11798" xr:uid="{00000000-0005-0000-0000-0000A82E0000}"/>
    <cellStyle name="Input 12 2" xfId="11799" xr:uid="{00000000-0005-0000-0000-0000A92E0000}"/>
    <cellStyle name="Input 120" xfId="11800" xr:uid="{00000000-0005-0000-0000-0000AA2E0000}"/>
    <cellStyle name="Input 121" xfId="11801" xr:uid="{00000000-0005-0000-0000-0000AB2E0000}"/>
    <cellStyle name="Input 122" xfId="11802" xr:uid="{00000000-0005-0000-0000-0000AC2E0000}"/>
    <cellStyle name="Input 123" xfId="11803" xr:uid="{00000000-0005-0000-0000-0000AD2E0000}"/>
    <cellStyle name="Input 124" xfId="11804" xr:uid="{00000000-0005-0000-0000-0000AE2E0000}"/>
    <cellStyle name="Input 125" xfId="11805" xr:uid="{00000000-0005-0000-0000-0000AF2E0000}"/>
    <cellStyle name="Input 126" xfId="11806" xr:uid="{00000000-0005-0000-0000-0000B02E0000}"/>
    <cellStyle name="Input 127" xfId="11807" xr:uid="{00000000-0005-0000-0000-0000B12E0000}"/>
    <cellStyle name="Input 128" xfId="11808" xr:uid="{00000000-0005-0000-0000-0000B22E0000}"/>
    <cellStyle name="Input 129" xfId="11809" xr:uid="{00000000-0005-0000-0000-0000B32E0000}"/>
    <cellStyle name="Input 13" xfId="11810" xr:uid="{00000000-0005-0000-0000-0000B42E0000}"/>
    <cellStyle name="Input 13 2" xfId="11811" xr:uid="{00000000-0005-0000-0000-0000B52E0000}"/>
    <cellStyle name="Input 130" xfId="11812" xr:uid="{00000000-0005-0000-0000-0000B62E0000}"/>
    <cellStyle name="Input 131" xfId="11813" xr:uid="{00000000-0005-0000-0000-0000B72E0000}"/>
    <cellStyle name="Input 132" xfId="11814" xr:uid="{00000000-0005-0000-0000-0000B82E0000}"/>
    <cellStyle name="Input 133" xfId="11815" xr:uid="{00000000-0005-0000-0000-0000B92E0000}"/>
    <cellStyle name="Input 134" xfId="11816" xr:uid="{00000000-0005-0000-0000-0000BA2E0000}"/>
    <cellStyle name="Input 135" xfId="11817" xr:uid="{00000000-0005-0000-0000-0000BB2E0000}"/>
    <cellStyle name="Input 136" xfId="11818" xr:uid="{00000000-0005-0000-0000-0000BC2E0000}"/>
    <cellStyle name="Input 137" xfId="11819" xr:uid="{00000000-0005-0000-0000-0000BD2E0000}"/>
    <cellStyle name="Input 138" xfId="11820" xr:uid="{00000000-0005-0000-0000-0000BE2E0000}"/>
    <cellStyle name="Input 139" xfId="11821" xr:uid="{00000000-0005-0000-0000-0000BF2E0000}"/>
    <cellStyle name="Input 14" xfId="11822" xr:uid="{00000000-0005-0000-0000-0000C02E0000}"/>
    <cellStyle name="Input 14 2" xfId="11823" xr:uid="{00000000-0005-0000-0000-0000C12E0000}"/>
    <cellStyle name="Input 140" xfId="11824" xr:uid="{00000000-0005-0000-0000-0000C22E0000}"/>
    <cellStyle name="Input 141" xfId="11825" xr:uid="{00000000-0005-0000-0000-0000C32E0000}"/>
    <cellStyle name="Input 142" xfId="11826" xr:uid="{00000000-0005-0000-0000-0000C42E0000}"/>
    <cellStyle name="Input 143" xfId="11827" xr:uid="{00000000-0005-0000-0000-0000C52E0000}"/>
    <cellStyle name="Input 144" xfId="11828" xr:uid="{00000000-0005-0000-0000-0000C62E0000}"/>
    <cellStyle name="Input 145" xfId="11829" xr:uid="{00000000-0005-0000-0000-0000C72E0000}"/>
    <cellStyle name="Input 146" xfId="11830" xr:uid="{00000000-0005-0000-0000-0000C82E0000}"/>
    <cellStyle name="Input 147" xfId="11831" xr:uid="{00000000-0005-0000-0000-0000C92E0000}"/>
    <cellStyle name="Input 148" xfId="11832" xr:uid="{00000000-0005-0000-0000-0000CA2E0000}"/>
    <cellStyle name="Input 149" xfId="11833" xr:uid="{00000000-0005-0000-0000-0000CB2E0000}"/>
    <cellStyle name="Input 15" xfId="11834" xr:uid="{00000000-0005-0000-0000-0000CC2E0000}"/>
    <cellStyle name="Input 15 2" xfId="11835" xr:uid="{00000000-0005-0000-0000-0000CD2E0000}"/>
    <cellStyle name="Input 150" xfId="11836" xr:uid="{00000000-0005-0000-0000-0000CE2E0000}"/>
    <cellStyle name="Input 151" xfId="11837" xr:uid="{00000000-0005-0000-0000-0000CF2E0000}"/>
    <cellStyle name="Input 152" xfId="11838" xr:uid="{00000000-0005-0000-0000-0000D02E0000}"/>
    <cellStyle name="Input 153" xfId="11839" xr:uid="{00000000-0005-0000-0000-0000D12E0000}"/>
    <cellStyle name="Input 154" xfId="11840" xr:uid="{00000000-0005-0000-0000-0000D22E0000}"/>
    <cellStyle name="Input 155" xfId="11841" xr:uid="{00000000-0005-0000-0000-0000D32E0000}"/>
    <cellStyle name="Input 156" xfId="11842" xr:uid="{00000000-0005-0000-0000-0000D42E0000}"/>
    <cellStyle name="Input 157" xfId="11843" xr:uid="{00000000-0005-0000-0000-0000D52E0000}"/>
    <cellStyle name="Input 158" xfId="11844" xr:uid="{00000000-0005-0000-0000-0000D62E0000}"/>
    <cellStyle name="Input 159" xfId="11845" xr:uid="{00000000-0005-0000-0000-0000D72E0000}"/>
    <cellStyle name="Input 16" xfId="11846" xr:uid="{00000000-0005-0000-0000-0000D82E0000}"/>
    <cellStyle name="Input 16 2" xfId="11847" xr:uid="{00000000-0005-0000-0000-0000D92E0000}"/>
    <cellStyle name="Input 160" xfId="11848" xr:uid="{00000000-0005-0000-0000-0000DA2E0000}"/>
    <cellStyle name="Input 161" xfId="11849" xr:uid="{00000000-0005-0000-0000-0000DB2E0000}"/>
    <cellStyle name="Input 162" xfId="11850" xr:uid="{00000000-0005-0000-0000-0000DC2E0000}"/>
    <cellStyle name="Input 163" xfId="11851" xr:uid="{00000000-0005-0000-0000-0000DD2E0000}"/>
    <cellStyle name="Input 164" xfId="11852" xr:uid="{00000000-0005-0000-0000-0000DE2E0000}"/>
    <cellStyle name="Input 165" xfId="11853" xr:uid="{00000000-0005-0000-0000-0000DF2E0000}"/>
    <cellStyle name="Input 166" xfId="11854" xr:uid="{00000000-0005-0000-0000-0000E02E0000}"/>
    <cellStyle name="Input 167" xfId="11855" xr:uid="{00000000-0005-0000-0000-0000E12E0000}"/>
    <cellStyle name="Input 168" xfId="11856" xr:uid="{00000000-0005-0000-0000-0000E22E0000}"/>
    <cellStyle name="Input 169" xfId="11857" xr:uid="{00000000-0005-0000-0000-0000E32E0000}"/>
    <cellStyle name="Input 17" xfId="11858" xr:uid="{00000000-0005-0000-0000-0000E42E0000}"/>
    <cellStyle name="Input 17 2" xfId="11859" xr:uid="{00000000-0005-0000-0000-0000E52E0000}"/>
    <cellStyle name="Input 170" xfId="11860" xr:uid="{00000000-0005-0000-0000-0000E62E0000}"/>
    <cellStyle name="Input 171" xfId="11861" xr:uid="{00000000-0005-0000-0000-0000E72E0000}"/>
    <cellStyle name="Input 172" xfId="11862" xr:uid="{00000000-0005-0000-0000-0000E82E0000}"/>
    <cellStyle name="Input 173" xfId="11863" xr:uid="{00000000-0005-0000-0000-0000E92E0000}"/>
    <cellStyle name="Input 174" xfId="11864" xr:uid="{00000000-0005-0000-0000-0000EA2E0000}"/>
    <cellStyle name="Input 175" xfId="11865" xr:uid="{00000000-0005-0000-0000-0000EB2E0000}"/>
    <cellStyle name="Input 176" xfId="11866" xr:uid="{00000000-0005-0000-0000-0000EC2E0000}"/>
    <cellStyle name="Input 177" xfId="11867" xr:uid="{00000000-0005-0000-0000-0000ED2E0000}"/>
    <cellStyle name="Input 178" xfId="11868" xr:uid="{00000000-0005-0000-0000-0000EE2E0000}"/>
    <cellStyle name="Input 179" xfId="11869" xr:uid="{00000000-0005-0000-0000-0000EF2E0000}"/>
    <cellStyle name="Input 18" xfId="11870" xr:uid="{00000000-0005-0000-0000-0000F02E0000}"/>
    <cellStyle name="Input 18 2" xfId="11871" xr:uid="{00000000-0005-0000-0000-0000F12E0000}"/>
    <cellStyle name="Input 180" xfId="11872" xr:uid="{00000000-0005-0000-0000-0000F22E0000}"/>
    <cellStyle name="Input 181" xfId="11873" xr:uid="{00000000-0005-0000-0000-0000F32E0000}"/>
    <cellStyle name="Input 182" xfId="11874" xr:uid="{00000000-0005-0000-0000-0000F42E0000}"/>
    <cellStyle name="Input 183" xfId="11875" xr:uid="{00000000-0005-0000-0000-0000F52E0000}"/>
    <cellStyle name="Input 184" xfId="11876" xr:uid="{00000000-0005-0000-0000-0000F62E0000}"/>
    <cellStyle name="Input 185" xfId="11877" xr:uid="{00000000-0005-0000-0000-0000F72E0000}"/>
    <cellStyle name="Input 186" xfId="11878" xr:uid="{00000000-0005-0000-0000-0000F82E0000}"/>
    <cellStyle name="Input 187" xfId="11879" xr:uid="{00000000-0005-0000-0000-0000F92E0000}"/>
    <cellStyle name="Input 188" xfId="11880" xr:uid="{00000000-0005-0000-0000-0000FA2E0000}"/>
    <cellStyle name="Input 189" xfId="11881" xr:uid="{00000000-0005-0000-0000-0000FB2E0000}"/>
    <cellStyle name="Input 19" xfId="11882" xr:uid="{00000000-0005-0000-0000-0000FC2E0000}"/>
    <cellStyle name="Input 19 2" xfId="11883" xr:uid="{00000000-0005-0000-0000-0000FD2E0000}"/>
    <cellStyle name="Input 190" xfId="11884" xr:uid="{00000000-0005-0000-0000-0000FE2E0000}"/>
    <cellStyle name="Input 191" xfId="11885" xr:uid="{00000000-0005-0000-0000-0000FF2E0000}"/>
    <cellStyle name="Input 192" xfId="11886" xr:uid="{00000000-0005-0000-0000-0000002F0000}"/>
    <cellStyle name="Input 193" xfId="11887" xr:uid="{00000000-0005-0000-0000-0000012F0000}"/>
    <cellStyle name="Input 194" xfId="11888" xr:uid="{00000000-0005-0000-0000-0000022F0000}"/>
    <cellStyle name="Input 195" xfId="11889" xr:uid="{00000000-0005-0000-0000-0000032F0000}"/>
    <cellStyle name="Input 196" xfId="11890" xr:uid="{00000000-0005-0000-0000-0000042F0000}"/>
    <cellStyle name="Input 197" xfId="11891" xr:uid="{00000000-0005-0000-0000-0000052F0000}"/>
    <cellStyle name="Input 198" xfId="11892" xr:uid="{00000000-0005-0000-0000-0000062F0000}"/>
    <cellStyle name="Input 199" xfId="11893" xr:uid="{00000000-0005-0000-0000-0000072F0000}"/>
    <cellStyle name="Input 2" xfId="1747" xr:uid="{00000000-0005-0000-0000-0000082F0000}"/>
    <cellStyle name="Input 2 2" xfId="11895" xr:uid="{00000000-0005-0000-0000-0000092F0000}"/>
    <cellStyle name="Input 2 3" xfId="11896" xr:uid="{00000000-0005-0000-0000-00000A2F0000}"/>
    <cellStyle name="Input 2 4" xfId="11897" xr:uid="{00000000-0005-0000-0000-00000B2F0000}"/>
    <cellStyle name="Input 2 5" xfId="11898" xr:uid="{00000000-0005-0000-0000-00000C2F0000}"/>
    <cellStyle name="Input 2 6" xfId="20524" xr:uid="{00000000-0005-0000-0000-00000D2F0000}"/>
    <cellStyle name="Input 2 7" xfId="11894" xr:uid="{00000000-0005-0000-0000-00000E2F0000}"/>
    <cellStyle name="Input 2_AJE Induk" xfId="11899" xr:uid="{00000000-0005-0000-0000-00000F2F0000}"/>
    <cellStyle name="Input 20" xfId="11900" xr:uid="{00000000-0005-0000-0000-0000102F0000}"/>
    <cellStyle name="Input 20 2" xfId="11901" xr:uid="{00000000-0005-0000-0000-0000112F0000}"/>
    <cellStyle name="Input 200" xfId="11902" xr:uid="{00000000-0005-0000-0000-0000122F0000}"/>
    <cellStyle name="Input 201" xfId="11903" xr:uid="{00000000-0005-0000-0000-0000132F0000}"/>
    <cellStyle name="Input 202" xfId="11904" xr:uid="{00000000-0005-0000-0000-0000142F0000}"/>
    <cellStyle name="Input 203" xfId="11905" xr:uid="{00000000-0005-0000-0000-0000152F0000}"/>
    <cellStyle name="Input 204" xfId="11906" xr:uid="{00000000-0005-0000-0000-0000162F0000}"/>
    <cellStyle name="Input 205" xfId="11907" xr:uid="{00000000-0005-0000-0000-0000172F0000}"/>
    <cellStyle name="Input 206" xfId="11908" xr:uid="{00000000-0005-0000-0000-0000182F0000}"/>
    <cellStyle name="Input 207" xfId="11909" xr:uid="{00000000-0005-0000-0000-0000192F0000}"/>
    <cellStyle name="Input 208" xfId="11910" xr:uid="{00000000-0005-0000-0000-00001A2F0000}"/>
    <cellStyle name="Input 209" xfId="11911" xr:uid="{00000000-0005-0000-0000-00001B2F0000}"/>
    <cellStyle name="Input 21" xfId="11912" xr:uid="{00000000-0005-0000-0000-00001C2F0000}"/>
    <cellStyle name="Input 21 2" xfId="11913" xr:uid="{00000000-0005-0000-0000-00001D2F0000}"/>
    <cellStyle name="Input 210" xfId="11914" xr:uid="{00000000-0005-0000-0000-00001E2F0000}"/>
    <cellStyle name="Input 211" xfId="11915" xr:uid="{00000000-0005-0000-0000-00001F2F0000}"/>
    <cellStyle name="Input 212" xfId="11916" xr:uid="{00000000-0005-0000-0000-0000202F0000}"/>
    <cellStyle name="Input 213" xfId="11917" xr:uid="{00000000-0005-0000-0000-0000212F0000}"/>
    <cellStyle name="Input 214" xfId="11918" xr:uid="{00000000-0005-0000-0000-0000222F0000}"/>
    <cellStyle name="Input 215" xfId="11919" xr:uid="{00000000-0005-0000-0000-0000232F0000}"/>
    <cellStyle name="Input 216" xfId="11920" xr:uid="{00000000-0005-0000-0000-0000242F0000}"/>
    <cellStyle name="Input 217" xfId="11921" xr:uid="{00000000-0005-0000-0000-0000252F0000}"/>
    <cellStyle name="Input 218" xfId="11922" xr:uid="{00000000-0005-0000-0000-0000262F0000}"/>
    <cellStyle name="Input 219" xfId="11923" xr:uid="{00000000-0005-0000-0000-0000272F0000}"/>
    <cellStyle name="Input 22" xfId="11924" xr:uid="{00000000-0005-0000-0000-0000282F0000}"/>
    <cellStyle name="Input 22 2" xfId="11925" xr:uid="{00000000-0005-0000-0000-0000292F0000}"/>
    <cellStyle name="Input 220" xfId="11926" xr:uid="{00000000-0005-0000-0000-00002A2F0000}"/>
    <cellStyle name="Input 221" xfId="11927" xr:uid="{00000000-0005-0000-0000-00002B2F0000}"/>
    <cellStyle name="Input 222" xfId="11928" xr:uid="{00000000-0005-0000-0000-00002C2F0000}"/>
    <cellStyle name="Input 223" xfId="11929" xr:uid="{00000000-0005-0000-0000-00002D2F0000}"/>
    <cellStyle name="Input 224" xfId="11930" xr:uid="{00000000-0005-0000-0000-00002E2F0000}"/>
    <cellStyle name="Input 225" xfId="11931" xr:uid="{00000000-0005-0000-0000-00002F2F0000}"/>
    <cellStyle name="Input 226" xfId="11932" xr:uid="{00000000-0005-0000-0000-0000302F0000}"/>
    <cellStyle name="Input 227" xfId="11933" xr:uid="{00000000-0005-0000-0000-0000312F0000}"/>
    <cellStyle name="Input 228" xfId="11934" xr:uid="{00000000-0005-0000-0000-0000322F0000}"/>
    <cellStyle name="Input 229" xfId="11935" xr:uid="{00000000-0005-0000-0000-0000332F0000}"/>
    <cellStyle name="Input 23" xfId="11936" xr:uid="{00000000-0005-0000-0000-0000342F0000}"/>
    <cellStyle name="Input 23 2" xfId="11937" xr:uid="{00000000-0005-0000-0000-0000352F0000}"/>
    <cellStyle name="Input 230" xfId="11938" xr:uid="{00000000-0005-0000-0000-0000362F0000}"/>
    <cellStyle name="Input 231" xfId="11939" xr:uid="{00000000-0005-0000-0000-0000372F0000}"/>
    <cellStyle name="Input 232" xfId="11940" xr:uid="{00000000-0005-0000-0000-0000382F0000}"/>
    <cellStyle name="Input 233" xfId="11941" xr:uid="{00000000-0005-0000-0000-0000392F0000}"/>
    <cellStyle name="Input 234" xfId="11942" xr:uid="{00000000-0005-0000-0000-00003A2F0000}"/>
    <cellStyle name="Input 235" xfId="11943" xr:uid="{00000000-0005-0000-0000-00003B2F0000}"/>
    <cellStyle name="Input 236" xfId="20523" xr:uid="{00000000-0005-0000-0000-00003C2F0000}"/>
    <cellStyle name="Input 237" xfId="20234" xr:uid="{00000000-0005-0000-0000-00003D2F0000}"/>
    <cellStyle name="Input 238" xfId="20236" xr:uid="{00000000-0005-0000-0000-00003E2F0000}"/>
    <cellStyle name="Input 239" xfId="20231" xr:uid="{00000000-0005-0000-0000-00003F2F0000}"/>
    <cellStyle name="Input 24" xfId="11944" xr:uid="{00000000-0005-0000-0000-0000402F0000}"/>
    <cellStyle name="Input 24 2" xfId="11945" xr:uid="{00000000-0005-0000-0000-0000412F0000}"/>
    <cellStyle name="Input 240" xfId="20233" xr:uid="{00000000-0005-0000-0000-0000422F0000}"/>
    <cellStyle name="Input 241" xfId="20237" xr:uid="{00000000-0005-0000-0000-0000432F0000}"/>
    <cellStyle name="Input 242" xfId="20763" xr:uid="{00000000-0005-0000-0000-0000442F0000}"/>
    <cellStyle name="Input 25" xfId="11946" xr:uid="{00000000-0005-0000-0000-0000452F0000}"/>
    <cellStyle name="Input 25 2" xfId="11947" xr:uid="{00000000-0005-0000-0000-0000462F0000}"/>
    <cellStyle name="Input 26" xfId="11948" xr:uid="{00000000-0005-0000-0000-0000472F0000}"/>
    <cellStyle name="Input 26 2" xfId="11949" xr:uid="{00000000-0005-0000-0000-0000482F0000}"/>
    <cellStyle name="Input 27" xfId="11950" xr:uid="{00000000-0005-0000-0000-0000492F0000}"/>
    <cellStyle name="Input 28" xfId="11951" xr:uid="{00000000-0005-0000-0000-00004A2F0000}"/>
    <cellStyle name="Input 29" xfId="11952" xr:uid="{00000000-0005-0000-0000-00004B2F0000}"/>
    <cellStyle name="Input 3" xfId="1748" xr:uid="{00000000-0005-0000-0000-00004C2F0000}"/>
    <cellStyle name="Input 3 2" xfId="11954" xr:uid="{00000000-0005-0000-0000-00004D2F0000}"/>
    <cellStyle name="Input 3 3" xfId="20525" xr:uid="{00000000-0005-0000-0000-00004E2F0000}"/>
    <cellStyle name="Input 3 4" xfId="11953" xr:uid="{00000000-0005-0000-0000-00004F2F0000}"/>
    <cellStyle name="Input 30" xfId="11955" xr:uid="{00000000-0005-0000-0000-0000502F0000}"/>
    <cellStyle name="Input 31" xfId="11956" xr:uid="{00000000-0005-0000-0000-0000512F0000}"/>
    <cellStyle name="Input 32" xfId="11957" xr:uid="{00000000-0005-0000-0000-0000522F0000}"/>
    <cellStyle name="Input 33" xfId="11958" xr:uid="{00000000-0005-0000-0000-0000532F0000}"/>
    <cellStyle name="Input 34" xfId="11959" xr:uid="{00000000-0005-0000-0000-0000542F0000}"/>
    <cellStyle name="Input 35" xfId="11960" xr:uid="{00000000-0005-0000-0000-0000552F0000}"/>
    <cellStyle name="Input 36" xfId="11961" xr:uid="{00000000-0005-0000-0000-0000562F0000}"/>
    <cellStyle name="Input 37" xfId="11962" xr:uid="{00000000-0005-0000-0000-0000572F0000}"/>
    <cellStyle name="Input 38" xfId="11963" xr:uid="{00000000-0005-0000-0000-0000582F0000}"/>
    <cellStyle name="Input 39" xfId="11964" xr:uid="{00000000-0005-0000-0000-0000592F0000}"/>
    <cellStyle name="Input 4" xfId="1749" xr:uid="{00000000-0005-0000-0000-00005A2F0000}"/>
    <cellStyle name="Input 4 2" xfId="11966" xr:uid="{00000000-0005-0000-0000-00005B2F0000}"/>
    <cellStyle name="Input 4 3" xfId="20526" xr:uid="{00000000-0005-0000-0000-00005C2F0000}"/>
    <cellStyle name="Input 4 4" xfId="11965" xr:uid="{00000000-0005-0000-0000-00005D2F0000}"/>
    <cellStyle name="Input 40" xfId="11967" xr:uid="{00000000-0005-0000-0000-00005E2F0000}"/>
    <cellStyle name="Input 41" xfId="11968" xr:uid="{00000000-0005-0000-0000-00005F2F0000}"/>
    <cellStyle name="Input 42" xfId="11969" xr:uid="{00000000-0005-0000-0000-0000602F0000}"/>
    <cellStyle name="Input 43" xfId="11970" xr:uid="{00000000-0005-0000-0000-0000612F0000}"/>
    <cellStyle name="Input 44" xfId="11971" xr:uid="{00000000-0005-0000-0000-0000622F0000}"/>
    <cellStyle name="Input 45" xfId="11972" xr:uid="{00000000-0005-0000-0000-0000632F0000}"/>
    <cellStyle name="Input 46" xfId="11973" xr:uid="{00000000-0005-0000-0000-0000642F0000}"/>
    <cellStyle name="Input 47" xfId="11974" xr:uid="{00000000-0005-0000-0000-0000652F0000}"/>
    <cellStyle name="Input 48" xfId="11975" xr:uid="{00000000-0005-0000-0000-0000662F0000}"/>
    <cellStyle name="Input 49" xfId="11976" xr:uid="{00000000-0005-0000-0000-0000672F0000}"/>
    <cellStyle name="Input 5" xfId="11977" xr:uid="{00000000-0005-0000-0000-0000682F0000}"/>
    <cellStyle name="Input 5 2" xfId="11978" xr:uid="{00000000-0005-0000-0000-0000692F0000}"/>
    <cellStyle name="Input 5 3" xfId="20527" xr:uid="{00000000-0005-0000-0000-00006A2F0000}"/>
    <cellStyle name="Input 50" xfId="11979" xr:uid="{00000000-0005-0000-0000-00006B2F0000}"/>
    <cellStyle name="Input 51" xfId="11980" xr:uid="{00000000-0005-0000-0000-00006C2F0000}"/>
    <cellStyle name="Input 52" xfId="11981" xr:uid="{00000000-0005-0000-0000-00006D2F0000}"/>
    <cellStyle name="Input 53" xfId="11982" xr:uid="{00000000-0005-0000-0000-00006E2F0000}"/>
    <cellStyle name="Input 54" xfId="11983" xr:uid="{00000000-0005-0000-0000-00006F2F0000}"/>
    <cellStyle name="Input 55" xfId="11984" xr:uid="{00000000-0005-0000-0000-0000702F0000}"/>
    <cellStyle name="Input 56" xfId="11985" xr:uid="{00000000-0005-0000-0000-0000712F0000}"/>
    <cellStyle name="Input 57" xfId="11986" xr:uid="{00000000-0005-0000-0000-0000722F0000}"/>
    <cellStyle name="Input 58" xfId="11987" xr:uid="{00000000-0005-0000-0000-0000732F0000}"/>
    <cellStyle name="Input 59" xfId="11988" xr:uid="{00000000-0005-0000-0000-0000742F0000}"/>
    <cellStyle name="Input 6" xfId="11989" xr:uid="{00000000-0005-0000-0000-0000752F0000}"/>
    <cellStyle name="Input 6 2" xfId="11990" xr:uid="{00000000-0005-0000-0000-0000762F0000}"/>
    <cellStyle name="Input 6 3" xfId="20528" xr:uid="{00000000-0005-0000-0000-0000772F0000}"/>
    <cellStyle name="Input 60" xfId="11991" xr:uid="{00000000-0005-0000-0000-0000782F0000}"/>
    <cellStyle name="Input 61" xfId="11992" xr:uid="{00000000-0005-0000-0000-0000792F0000}"/>
    <cellStyle name="Input 62" xfId="11993" xr:uid="{00000000-0005-0000-0000-00007A2F0000}"/>
    <cellStyle name="Input 63" xfId="11994" xr:uid="{00000000-0005-0000-0000-00007B2F0000}"/>
    <cellStyle name="Input 64" xfId="11995" xr:uid="{00000000-0005-0000-0000-00007C2F0000}"/>
    <cellStyle name="Input 65" xfId="11996" xr:uid="{00000000-0005-0000-0000-00007D2F0000}"/>
    <cellStyle name="Input 66" xfId="11997" xr:uid="{00000000-0005-0000-0000-00007E2F0000}"/>
    <cellStyle name="Input 67" xfId="11998" xr:uid="{00000000-0005-0000-0000-00007F2F0000}"/>
    <cellStyle name="Input 68" xfId="11999" xr:uid="{00000000-0005-0000-0000-0000802F0000}"/>
    <cellStyle name="Input 69" xfId="12000" xr:uid="{00000000-0005-0000-0000-0000812F0000}"/>
    <cellStyle name="Input 7" xfId="12001" xr:uid="{00000000-0005-0000-0000-0000822F0000}"/>
    <cellStyle name="Input 7 2" xfId="12002" xr:uid="{00000000-0005-0000-0000-0000832F0000}"/>
    <cellStyle name="Input 70" xfId="12003" xr:uid="{00000000-0005-0000-0000-0000842F0000}"/>
    <cellStyle name="Input 71" xfId="12004" xr:uid="{00000000-0005-0000-0000-0000852F0000}"/>
    <cellStyle name="Input 72" xfId="12005" xr:uid="{00000000-0005-0000-0000-0000862F0000}"/>
    <cellStyle name="Input 73" xfId="12006" xr:uid="{00000000-0005-0000-0000-0000872F0000}"/>
    <cellStyle name="Input 74" xfId="12007" xr:uid="{00000000-0005-0000-0000-0000882F0000}"/>
    <cellStyle name="Input 75" xfId="12008" xr:uid="{00000000-0005-0000-0000-0000892F0000}"/>
    <cellStyle name="Input 76" xfId="12009" xr:uid="{00000000-0005-0000-0000-00008A2F0000}"/>
    <cellStyle name="Input 77" xfId="12010" xr:uid="{00000000-0005-0000-0000-00008B2F0000}"/>
    <cellStyle name="Input 78" xfId="12011" xr:uid="{00000000-0005-0000-0000-00008C2F0000}"/>
    <cellStyle name="Input 79" xfId="12012" xr:uid="{00000000-0005-0000-0000-00008D2F0000}"/>
    <cellStyle name="Input 8" xfId="12013" xr:uid="{00000000-0005-0000-0000-00008E2F0000}"/>
    <cellStyle name="Input 8 2" xfId="12014" xr:uid="{00000000-0005-0000-0000-00008F2F0000}"/>
    <cellStyle name="Input 80" xfId="12015" xr:uid="{00000000-0005-0000-0000-0000902F0000}"/>
    <cellStyle name="Input 81" xfId="12016" xr:uid="{00000000-0005-0000-0000-0000912F0000}"/>
    <cellStyle name="Input 82" xfId="12017" xr:uid="{00000000-0005-0000-0000-0000922F0000}"/>
    <cellStyle name="Input 83" xfId="12018" xr:uid="{00000000-0005-0000-0000-0000932F0000}"/>
    <cellStyle name="Input 84" xfId="12019" xr:uid="{00000000-0005-0000-0000-0000942F0000}"/>
    <cellStyle name="Input 85" xfId="12020" xr:uid="{00000000-0005-0000-0000-0000952F0000}"/>
    <cellStyle name="Input 86" xfId="12021" xr:uid="{00000000-0005-0000-0000-0000962F0000}"/>
    <cellStyle name="Input 87" xfId="12022" xr:uid="{00000000-0005-0000-0000-0000972F0000}"/>
    <cellStyle name="Input 88" xfId="12023" xr:uid="{00000000-0005-0000-0000-0000982F0000}"/>
    <cellStyle name="Input 89" xfId="12024" xr:uid="{00000000-0005-0000-0000-0000992F0000}"/>
    <cellStyle name="Input 9" xfId="12025" xr:uid="{00000000-0005-0000-0000-00009A2F0000}"/>
    <cellStyle name="Input 9 2" xfId="12026" xr:uid="{00000000-0005-0000-0000-00009B2F0000}"/>
    <cellStyle name="Input 90" xfId="12027" xr:uid="{00000000-0005-0000-0000-00009C2F0000}"/>
    <cellStyle name="Input 91" xfId="12028" xr:uid="{00000000-0005-0000-0000-00009D2F0000}"/>
    <cellStyle name="Input 92" xfId="12029" xr:uid="{00000000-0005-0000-0000-00009E2F0000}"/>
    <cellStyle name="Input 93" xfId="12030" xr:uid="{00000000-0005-0000-0000-00009F2F0000}"/>
    <cellStyle name="Input 94" xfId="12031" xr:uid="{00000000-0005-0000-0000-0000A02F0000}"/>
    <cellStyle name="Input 95" xfId="12032" xr:uid="{00000000-0005-0000-0000-0000A12F0000}"/>
    <cellStyle name="Input 96" xfId="12033" xr:uid="{00000000-0005-0000-0000-0000A22F0000}"/>
    <cellStyle name="Input 97" xfId="12034" xr:uid="{00000000-0005-0000-0000-0000A32F0000}"/>
    <cellStyle name="Input 98" xfId="12035" xr:uid="{00000000-0005-0000-0000-0000A42F0000}"/>
    <cellStyle name="Input 99" xfId="12036" xr:uid="{00000000-0005-0000-0000-0000A52F0000}"/>
    <cellStyle name="Input Currency" xfId="1444" xr:uid="{00000000-0005-0000-0000-0000A62F0000}"/>
    <cellStyle name="Input Currency 2" xfId="12037" xr:uid="{00000000-0005-0000-0000-0000A72F0000}"/>
    <cellStyle name="Input Currency 3" xfId="17760" xr:uid="{00000000-0005-0000-0000-0000A82F0000}"/>
    <cellStyle name="Input Currency 4" xfId="2061" xr:uid="{00000000-0005-0000-0000-0000A92F0000}"/>
    <cellStyle name="Input Currency_BNP FINAL 100510 edit" xfId="12038" xr:uid="{00000000-0005-0000-0000-0000AA2F0000}"/>
    <cellStyle name="Input Date" xfId="1445" xr:uid="{00000000-0005-0000-0000-0000AB2F0000}"/>
    <cellStyle name="Input dates" xfId="12039" xr:uid="{00000000-0005-0000-0000-0000AC2F0000}"/>
    <cellStyle name="Input Fixed [0]" xfId="1446" xr:uid="{00000000-0005-0000-0000-0000AD2F0000}"/>
    <cellStyle name="Input Fixed [0] 10" xfId="12040" xr:uid="{00000000-0005-0000-0000-0000AE2F0000}"/>
    <cellStyle name="Input Fixed [0] 11" xfId="12041" xr:uid="{00000000-0005-0000-0000-0000AF2F0000}"/>
    <cellStyle name="Input Fixed [0] 12" xfId="12042" xr:uid="{00000000-0005-0000-0000-0000B02F0000}"/>
    <cellStyle name="Input Fixed [0] 13" xfId="12043" xr:uid="{00000000-0005-0000-0000-0000B12F0000}"/>
    <cellStyle name="Input Fixed [0] 14" xfId="20529" xr:uid="{00000000-0005-0000-0000-0000B22F0000}"/>
    <cellStyle name="Input Fixed [0] 2" xfId="1447" xr:uid="{00000000-0005-0000-0000-0000B32F0000}"/>
    <cellStyle name="Input Fixed [0] 2 2" xfId="20530" xr:uid="{00000000-0005-0000-0000-0000B42F0000}"/>
    <cellStyle name="Input Fixed [0] 3" xfId="12044" xr:uid="{00000000-0005-0000-0000-0000B52F0000}"/>
    <cellStyle name="Input Fixed [0] 3 2" xfId="21068" xr:uid="{00000000-0005-0000-0000-0000B62F0000}"/>
    <cellStyle name="Input Fixed [0] 4" xfId="12045" xr:uid="{00000000-0005-0000-0000-0000B72F0000}"/>
    <cellStyle name="Input Fixed [0] 5" xfId="12046" xr:uid="{00000000-0005-0000-0000-0000B82F0000}"/>
    <cellStyle name="Input Fixed [0] 6" xfId="12047" xr:uid="{00000000-0005-0000-0000-0000B92F0000}"/>
    <cellStyle name="Input Fixed [0] 7" xfId="12048" xr:uid="{00000000-0005-0000-0000-0000BA2F0000}"/>
    <cellStyle name="Input Fixed [0] 8" xfId="12049" xr:uid="{00000000-0005-0000-0000-0000BB2F0000}"/>
    <cellStyle name="Input Fixed [0] 9" xfId="12050" xr:uid="{00000000-0005-0000-0000-0000BC2F0000}"/>
    <cellStyle name="Input multiple" xfId="12051" xr:uid="{00000000-0005-0000-0000-0000BD2F0000}"/>
    <cellStyle name="Input Normal" xfId="1448" xr:uid="{00000000-0005-0000-0000-0000BE2F0000}"/>
    <cellStyle name="Input Percent" xfId="1449" xr:uid="{00000000-0005-0000-0000-0000BF2F0000}"/>
    <cellStyle name="Input Percent [2]" xfId="1450" xr:uid="{00000000-0005-0000-0000-0000C02F0000}"/>
    <cellStyle name="Input Percent 10" xfId="1451" xr:uid="{00000000-0005-0000-0000-0000C12F0000}"/>
    <cellStyle name="Input Percent 10 2" xfId="20533" xr:uid="{00000000-0005-0000-0000-0000C22F0000}"/>
    <cellStyle name="Input Percent 11" xfId="1452" xr:uid="{00000000-0005-0000-0000-0000C32F0000}"/>
    <cellStyle name="Input Percent 11 2" xfId="20534" xr:uid="{00000000-0005-0000-0000-0000C42F0000}"/>
    <cellStyle name="Input Percent 12" xfId="1453" xr:uid="{00000000-0005-0000-0000-0000C52F0000}"/>
    <cellStyle name="Input Percent 12 2" xfId="20535" xr:uid="{00000000-0005-0000-0000-0000C62F0000}"/>
    <cellStyle name="Input Percent 13" xfId="1454" xr:uid="{00000000-0005-0000-0000-0000C72F0000}"/>
    <cellStyle name="Input Percent 13 2" xfId="20536" xr:uid="{00000000-0005-0000-0000-0000C82F0000}"/>
    <cellStyle name="Input Percent 14" xfId="1455" xr:uid="{00000000-0005-0000-0000-0000C92F0000}"/>
    <cellStyle name="Input Percent 14 2" xfId="20537" xr:uid="{00000000-0005-0000-0000-0000CA2F0000}"/>
    <cellStyle name="Input Percent 15" xfId="1456" xr:uid="{00000000-0005-0000-0000-0000CB2F0000}"/>
    <cellStyle name="Input Percent 15 2" xfId="20538" xr:uid="{00000000-0005-0000-0000-0000CC2F0000}"/>
    <cellStyle name="Input Percent 16" xfId="1457" xr:uid="{00000000-0005-0000-0000-0000CD2F0000}"/>
    <cellStyle name="Input Percent 16 2" xfId="20539" xr:uid="{00000000-0005-0000-0000-0000CE2F0000}"/>
    <cellStyle name="Input Percent 17" xfId="1458" xr:uid="{00000000-0005-0000-0000-0000CF2F0000}"/>
    <cellStyle name="Input Percent 17 2" xfId="20540" xr:uid="{00000000-0005-0000-0000-0000D02F0000}"/>
    <cellStyle name="Input Percent 18" xfId="1459" xr:uid="{00000000-0005-0000-0000-0000D12F0000}"/>
    <cellStyle name="Input Percent 18 2" xfId="20541" xr:uid="{00000000-0005-0000-0000-0000D22F0000}"/>
    <cellStyle name="Input Percent 19" xfId="1460" xr:uid="{00000000-0005-0000-0000-0000D32F0000}"/>
    <cellStyle name="Input Percent 19 2" xfId="20542" xr:uid="{00000000-0005-0000-0000-0000D42F0000}"/>
    <cellStyle name="Input Percent 2" xfId="1461" xr:uid="{00000000-0005-0000-0000-0000D52F0000}"/>
    <cellStyle name="Input Percent 2 2" xfId="20543" xr:uid="{00000000-0005-0000-0000-0000D62F0000}"/>
    <cellStyle name="Input Percent 20" xfId="1462" xr:uid="{00000000-0005-0000-0000-0000D72F0000}"/>
    <cellStyle name="Input Percent 20 2" xfId="20544" xr:uid="{00000000-0005-0000-0000-0000D82F0000}"/>
    <cellStyle name="Input Percent 21" xfId="1463" xr:uid="{00000000-0005-0000-0000-0000D92F0000}"/>
    <cellStyle name="Input Percent 21 2" xfId="20545" xr:uid="{00000000-0005-0000-0000-0000DA2F0000}"/>
    <cellStyle name="Input Percent 22" xfId="1464" xr:uid="{00000000-0005-0000-0000-0000DB2F0000}"/>
    <cellStyle name="Input Percent 22 2" xfId="20546" xr:uid="{00000000-0005-0000-0000-0000DC2F0000}"/>
    <cellStyle name="Input Percent 23" xfId="1465" xr:uid="{00000000-0005-0000-0000-0000DD2F0000}"/>
    <cellStyle name="Input Percent 23 2" xfId="20547" xr:uid="{00000000-0005-0000-0000-0000DE2F0000}"/>
    <cellStyle name="Input Percent 24" xfId="1466" xr:uid="{00000000-0005-0000-0000-0000DF2F0000}"/>
    <cellStyle name="Input Percent 24 2" xfId="20548" xr:uid="{00000000-0005-0000-0000-0000E02F0000}"/>
    <cellStyle name="Input Percent 25" xfId="2094" xr:uid="{00000000-0005-0000-0000-0000E12F0000}"/>
    <cellStyle name="Input Percent 25 2" xfId="20549" xr:uid="{00000000-0005-0000-0000-0000E22F0000}"/>
    <cellStyle name="Input Percent 26" xfId="2091" xr:uid="{00000000-0005-0000-0000-0000E32F0000}"/>
    <cellStyle name="Input Percent 26 2" xfId="20550" xr:uid="{00000000-0005-0000-0000-0000E42F0000}"/>
    <cellStyle name="Input Percent 27" xfId="17290" xr:uid="{00000000-0005-0000-0000-0000E52F0000}"/>
    <cellStyle name="Input Percent 27 2" xfId="20551" xr:uid="{00000000-0005-0000-0000-0000E62F0000}"/>
    <cellStyle name="Input Percent 28" xfId="17536" xr:uid="{00000000-0005-0000-0000-0000E72F0000}"/>
    <cellStyle name="Input Percent 28 2" xfId="20552" xr:uid="{00000000-0005-0000-0000-0000E82F0000}"/>
    <cellStyle name="Input Percent 29" xfId="17309" xr:uid="{00000000-0005-0000-0000-0000E92F0000}"/>
    <cellStyle name="Input Percent 29 2" xfId="20553" xr:uid="{00000000-0005-0000-0000-0000EA2F0000}"/>
    <cellStyle name="Input Percent 3" xfId="1467" xr:uid="{00000000-0005-0000-0000-0000EB2F0000}"/>
    <cellStyle name="Input Percent 3 2" xfId="20554" xr:uid="{00000000-0005-0000-0000-0000EC2F0000}"/>
    <cellStyle name="Input Percent 30" xfId="17527" xr:uid="{00000000-0005-0000-0000-0000ED2F0000}"/>
    <cellStyle name="Input Percent 30 2" xfId="20555" xr:uid="{00000000-0005-0000-0000-0000EE2F0000}"/>
    <cellStyle name="Input Percent 31" xfId="17318" xr:uid="{00000000-0005-0000-0000-0000EF2F0000}"/>
    <cellStyle name="Input Percent 31 2" xfId="20556" xr:uid="{00000000-0005-0000-0000-0000F02F0000}"/>
    <cellStyle name="Input Percent 32" xfId="17519" xr:uid="{00000000-0005-0000-0000-0000F12F0000}"/>
    <cellStyle name="Input Percent 32 2" xfId="20557" xr:uid="{00000000-0005-0000-0000-0000F22F0000}"/>
    <cellStyle name="Input Percent 33" xfId="17327" xr:uid="{00000000-0005-0000-0000-0000F32F0000}"/>
    <cellStyle name="Input Percent 33 2" xfId="20558" xr:uid="{00000000-0005-0000-0000-0000F42F0000}"/>
    <cellStyle name="Input Percent 34" xfId="17297" xr:uid="{00000000-0005-0000-0000-0000F52F0000}"/>
    <cellStyle name="Input Percent 34 2" xfId="20559" xr:uid="{00000000-0005-0000-0000-0000F62F0000}"/>
    <cellStyle name="Input Percent 35" xfId="17335" xr:uid="{00000000-0005-0000-0000-0000F72F0000}"/>
    <cellStyle name="Input Percent 35 2" xfId="20560" xr:uid="{00000000-0005-0000-0000-0000F82F0000}"/>
    <cellStyle name="Input Percent 36" xfId="17504" xr:uid="{00000000-0005-0000-0000-0000F92F0000}"/>
    <cellStyle name="Input Percent 36 2" xfId="20561" xr:uid="{00000000-0005-0000-0000-0000FA2F0000}"/>
    <cellStyle name="Input Percent 37" xfId="17343" xr:uid="{00000000-0005-0000-0000-0000FB2F0000}"/>
    <cellStyle name="Input Percent 37 2" xfId="20562" xr:uid="{00000000-0005-0000-0000-0000FC2F0000}"/>
    <cellStyle name="Input Percent 38" xfId="17496" xr:uid="{00000000-0005-0000-0000-0000FD2F0000}"/>
    <cellStyle name="Input Percent 38 2" xfId="20563" xr:uid="{00000000-0005-0000-0000-0000FE2F0000}"/>
    <cellStyle name="Input Percent 39" xfId="17351" xr:uid="{00000000-0005-0000-0000-0000FF2F0000}"/>
    <cellStyle name="Input Percent 39 2" xfId="20564" xr:uid="{00000000-0005-0000-0000-000000300000}"/>
    <cellStyle name="Input Percent 4" xfId="1468" xr:uid="{00000000-0005-0000-0000-000001300000}"/>
    <cellStyle name="Input Percent 4 2" xfId="20565" xr:uid="{00000000-0005-0000-0000-000002300000}"/>
    <cellStyle name="Input Percent 40" xfId="17488" xr:uid="{00000000-0005-0000-0000-000003300000}"/>
    <cellStyle name="Input Percent 40 2" xfId="20566" xr:uid="{00000000-0005-0000-0000-000004300000}"/>
    <cellStyle name="Input Percent 41" xfId="17359" xr:uid="{00000000-0005-0000-0000-000005300000}"/>
    <cellStyle name="Input Percent 42" xfId="17479" xr:uid="{00000000-0005-0000-0000-000006300000}"/>
    <cellStyle name="Input Percent 43" xfId="17367" xr:uid="{00000000-0005-0000-0000-000007300000}"/>
    <cellStyle name="Input Percent 44" xfId="17464" xr:uid="{00000000-0005-0000-0000-000008300000}"/>
    <cellStyle name="Input Percent 45" xfId="17376" xr:uid="{00000000-0005-0000-0000-000009300000}"/>
    <cellStyle name="Input Percent 46" xfId="17455" xr:uid="{00000000-0005-0000-0000-00000A300000}"/>
    <cellStyle name="Input Percent 47" xfId="17386" xr:uid="{00000000-0005-0000-0000-00000B300000}"/>
    <cellStyle name="Input Percent 48" xfId="17447" xr:uid="{00000000-0005-0000-0000-00000C300000}"/>
    <cellStyle name="Input Percent 49" xfId="17395" xr:uid="{00000000-0005-0000-0000-00000D300000}"/>
    <cellStyle name="Input Percent 5" xfId="1469" xr:uid="{00000000-0005-0000-0000-00000E300000}"/>
    <cellStyle name="Input Percent 5 2" xfId="20567" xr:uid="{00000000-0005-0000-0000-00000F300000}"/>
    <cellStyle name="Input Percent 50" xfId="17369" xr:uid="{00000000-0005-0000-0000-000010300000}"/>
    <cellStyle name="Input Percent 51" xfId="17462" xr:uid="{00000000-0005-0000-0000-000011300000}"/>
    <cellStyle name="Input Percent 52" xfId="17378" xr:uid="{00000000-0005-0000-0000-000012300000}"/>
    <cellStyle name="Input Percent 53" xfId="17454" xr:uid="{00000000-0005-0000-0000-000013300000}"/>
    <cellStyle name="Input Percent 54" xfId="17387" xr:uid="{00000000-0005-0000-0000-000014300000}"/>
    <cellStyle name="Input Percent 55" xfId="17446" xr:uid="{00000000-0005-0000-0000-000015300000}"/>
    <cellStyle name="Input Percent 56" xfId="17396" xr:uid="{00000000-0005-0000-0000-000016300000}"/>
    <cellStyle name="Input Percent 57" xfId="17534" xr:uid="{00000000-0005-0000-0000-000017300000}"/>
    <cellStyle name="Input Percent 58" xfId="17415" xr:uid="{00000000-0005-0000-0000-000018300000}"/>
    <cellStyle name="Input Percent 59" xfId="17578" xr:uid="{00000000-0005-0000-0000-000019300000}"/>
    <cellStyle name="Input Percent 6" xfId="1470" xr:uid="{00000000-0005-0000-0000-00001A300000}"/>
    <cellStyle name="Input Percent 6 2" xfId="20568" xr:uid="{00000000-0005-0000-0000-00001B300000}"/>
    <cellStyle name="Input Percent 60" xfId="17614" xr:uid="{00000000-0005-0000-0000-00001C300000}"/>
    <cellStyle name="Input Percent 61" xfId="17594" xr:uid="{00000000-0005-0000-0000-00001D300000}"/>
    <cellStyle name="Input Percent 62" xfId="17608" xr:uid="{00000000-0005-0000-0000-00001E300000}"/>
    <cellStyle name="Input Percent 63" xfId="17874" xr:uid="{00000000-0005-0000-0000-00001F300000}"/>
    <cellStyle name="Input Percent 64" xfId="17898" xr:uid="{00000000-0005-0000-0000-000020300000}"/>
    <cellStyle name="Input Percent 65" xfId="18220" xr:uid="{00000000-0005-0000-0000-000021300000}"/>
    <cellStyle name="Input Percent 66" xfId="18894" xr:uid="{00000000-0005-0000-0000-000022300000}"/>
    <cellStyle name="Input Percent 67" xfId="20531" xr:uid="{00000000-0005-0000-0000-000023300000}"/>
    <cellStyle name="Input Percent 68" xfId="20230" xr:uid="{00000000-0005-0000-0000-000024300000}"/>
    <cellStyle name="Input Percent 69" xfId="20238" xr:uid="{00000000-0005-0000-0000-000025300000}"/>
    <cellStyle name="Input Percent 7" xfId="1471" xr:uid="{00000000-0005-0000-0000-000026300000}"/>
    <cellStyle name="Input Percent 7 2" xfId="20569" xr:uid="{00000000-0005-0000-0000-000027300000}"/>
    <cellStyle name="Input Percent 70" xfId="20227" xr:uid="{00000000-0005-0000-0000-000028300000}"/>
    <cellStyle name="Input Percent 71" xfId="21126" xr:uid="{00000000-0005-0000-0000-000029300000}"/>
    <cellStyle name="Input Percent 72" xfId="20228" xr:uid="{00000000-0005-0000-0000-00002A300000}"/>
    <cellStyle name="Input Percent 73" xfId="20229" xr:uid="{00000000-0005-0000-0000-00002B300000}"/>
    <cellStyle name="Input Percent 8" xfId="1472" xr:uid="{00000000-0005-0000-0000-00002C300000}"/>
    <cellStyle name="Input Percent 8 2" xfId="20570" xr:uid="{00000000-0005-0000-0000-00002D300000}"/>
    <cellStyle name="Input Percent 9" xfId="1473" xr:uid="{00000000-0005-0000-0000-00002E300000}"/>
    <cellStyle name="Input Percent 9 2" xfId="20571" xr:uid="{00000000-0005-0000-0000-00002F300000}"/>
    <cellStyle name="Input Percent_1dep_sept2008" xfId="1474" xr:uid="{00000000-0005-0000-0000-000030300000}"/>
    <cellStyle name="Input Titles" xfId="1475" xr:uid="{00000000-0005-0000-0000-000031300000}"/>
    <cellStyle name="Input Titles 2" xfId="1476" xr:uid="{00000000-0005-0000-0000-000032300000}"/>
    <cellStyle name="Input Titles 2 2" xfId="17762" xr:uid="{00000000-0005-0000-0000-000033300000}"/>
    <cellStyle name="Input Titles 2 3" xfId="2063" xr:uid="{00000000-0005-0000-0000-000034300000}"/>
    <cellStyle name="Input Titles 3" xfId="17761" xr:uid="{00000000-0005-0000-0000-000035300000}"/>
    <cellStyle name="Input Titles 4" xfId="2062" xr:uid="{00000000-0005-0000-0000-000036300000}"/>
    <cellStyle name="Input years" xfId="12052" xr:uid="{00000000-0005-0000-0000-000037300000}"/>
    <cellStyle name="Input0" xfId="12053" xr:uid="{00000000-0005-0000-0000-000038300000}"/>
    <cellStyle name="InputNormal" xfId="12054" xr:uid="{00000000-0005-0000-0000-000039300000}"/>
    <cellStyle name="InputPercent1" xfId="12055" xr:uid="{00000000-0005-0000-0000-00003A300000}"/>
    <cellStyle name="Internal link" xfId="12056" xr:uid="{00000000-0005-0000-0000-00003B300000}"/>
    <cellStyle name="Internal link 10" xfId="12057" xr:uid="{00000000-0005-0000-0000-00003C300000}"/>
    <cellStyle name="Internal link 11" xfId="12058" xr:uid="{00000000-0005-0000-0000-00003D300000}"/>
    <cellStyle name="Internal link 12" xfId="12059" xr:uid="{00000000-0005-0000-0000-00003E300000}"/>
    <cellStyle name="Internal link 13" xfId="12060" xr:uid="{00000000-0005-0000-0000-00003F300000}"/>
    <cellStyle name="Internal link 2" xfId="12061" xr:uid="{00000000-0005-0000-0000-000040300000}"/>
    <cellStyle name="Internal link 3" xfId="12062" xr:uid="{00000000-0005-0000-0000-000041300000}"/>
    <cellStyle name="Internal link 4" xfId="12063" xr:uid="{00000000-0005-0000-0000-000042300000}"/>
    <cellStyle name="Internal link 5" xfId="12064" xr:uid="{00000000-0005-0000-0000-000043300000}"/>
    <cellStyle name="Internal link 6" xfId="12065" xr:uid="{00000000-0005-0000-0000-000044300000}"/>
    <cellStyle name="Internal link 7" xfId="12066" xr:uid="{00000000-0005-0000-0000-000045300000}"/>
    <cellStyle name="Internal link 8" xfId="12067" xr:uid="{00000000-0005-0000-0000-000046300000}"/>
    <cellStyle name="Internal link 9" xfId="12068" xr:uid="{00000000-0005-0000-0000-000047300000}"/>
    <cellStyle name="Italic" xfId="12069" xr:uid="{00000000-0005-0000-0000-000048300000}"/>
    <cellStyle name="Item Descriptions" xfId="12070" xr:uid="{00000000-0005-0000-0000-000049300000}"/>
    <cellStyle name="Item Descriptions - Bold" xfId="12071" xr:uid="{00000000-0005-0000-0000-00004A300000}"/>
    <cellStyle name="Item Descriptions_6079BX" xfId="12072" xr:uid="{00000000-0005-0000-0000-00004B300000}"/>
    <cellStyle name="Item_Current" xfId="12073" xr:uid="{00000000-0005-0000-0000-00004C300000}"/>
    <cellStyle name="Judul" xfId="12074" xr:uid="{00000000-0005-0000-0000-00004D300000}"/>
    <cellStyle name="Komma [0]_REPORT" xfId="12075" xr:uid="{00000000-0005-0000-0000-00004E300000}"/>
    <cellStyle name="Komma_REPORT" xfId="12076" xr:uid="{00000000-0005-0000-0000-00004F300000}"/>
    <cellStyle name="Kopfzeile" xfId="12077" xr:uid="{00000000-0005-0000-0000-000050300000}"/>
    <cellStyle name="KP_Normal" xfId="12078" xr:uid="{00000000-0005-0000-0000-000051300000}"/>
    <cellStyle name="KPMG Heading 1" xfId="12079" xr:uid="{00000000-0005-0000-0000-000052300000}"/>
    <cellStyle name="KPMG Heading 2" xfId="12080" xr:uid="{00000000-0005-0000-0000-000053300000}"/>
    <cellStyle name="KPMG Heading 3" xfId="12081" xr:uid="{00000000-0005-0000-0000-000054300000}"/>
    <cellStyle name="KPMG Heading 4" xfId="12082" xr:uid="{00000000-0005-0000-0000-000055300000}"/>
    <cellStyle name="KPMG Normal" xfId="12083" xr:uid="{00000000-0005-0000-0000-000056300000}"/>
    <cellStyle name="KPMG Normal Text" xfId="12084" xr:uid="{00000000-0005-0000-0000-000057300000}"/>
    <cellStyle name="l" xfId="12085" xr:uid="{00000000-0005-0000-0000-000058300000}"/>
    <cellStyle name="l_B" xfId="12086" xr:uid="{00000000-0005-0000-0000-000059300000}"/>
    <cellStyle name="l_B_tagihan bruto" xfId="12087" xr:uid="{00000000-0005-0000-0000-00005A300000}"/>
    <cellStyle name="l_C" xfId="12088" xr:uid="{00000000-0005-0000-0000-00005B300000}"/>
    <cellStyle name="l_C_tagihan bruto" xfId="12089" xr:uid="{00000000-0005-0000-0000-00005C300000}"/>
    <cellStyle name="l_D" xfId="12090" xr:uid="{00000000-0005-0000-0000-00005D300000}"/>
    <cellStyle name="l_D_tagihan bruto" xfId="12091" xr:uid="{00000000-0005-0000-0000-00005E300000}"/>
    <cellStyle name="l_tagihan bruto" xfId="12092" xr:uid="{00000000-0005-0000-0000-00005F300000}"/>
    <cellStyle name="Labels - Style3" xfId="12093" xr:uid="{00000000-0005-0000-0000-000060300000}"/>
    <cellStyle name="Line" xfId="12094" xr:uid="{00000000-0005-0000-0000-000061300000}"/>
    <cellStyle name="Link" xfId="12095" xr:uid="{00000000-0005-0000-0000-000062300000}"/>
    <cellStyle name="Link Currency (0)" xfId="1477" xr:uid="{00000000-0005-0000-0000-000063300000}"/>
    <cellStyle name="Link Currency (0) 10" xfId="12096" xr:uid="{00000000-0005-0000-0000-000064300000}"/>
    <cellStyle name="Link Currency (0) 11" xfId="12097" xr:uid="{00000000-0005-0000-0000-000065300000}"/>
    <cellStyle name="Link Currency (0) 12" xfId="12098" xr:uid="{00000000-0005-0000-0000-000066300000}"/>
    <cellStyle name="Link Currency (0) 13" xfId="12099" xr:uid="{00000000-0005-0000-0000-000067300000}"/>
    <cellStyle name="Link Currency (0) 14" xfId="20573" xr:uid="{00000000-0005-0000-0000-000068300000}"/>
    <cellStyle name="Link Currency (0) 2" xfId="1478" xr:uid="{00000000-0005-0000-0000-000069300000}"/>
    <cellStyle name="Link Currency (0) 2 2" xfId="20574" xr:uid="{00000000-0005-0000-0000-00006A300000}"/>
    <cellStyle name="Link Currency (0) 3" xfId="12100" xr:uid="{00000000-0005-0000-0000-00006B300000}"/>
    <cellStyle name="Link Currency (0) 3 2" xfId="21069" xr:uid="{00000000-0005-0000-0000-00006C300000}"/>
    <cellStyle name="Link Currency (0) 4" xfId="12101" xr:uid="{00000000-0005-0000-0000-00006D300000}"/>
    <cellStyle name="Link Currency (0) 5" xfId="12102" xr:uid="{00000000-0005-0000-0000-00006E300000}"/>
    <cellStyle name="Link Currency (0) 6" xfId="12103" xr:uid="{00000000-0005-0000-0000-00006F300000}"/>
    <cellStyle name="Link Currency (0) 7" xfId="12104" xr:uid="{00000000-0005-0000-0000-000070300000}"/>
    <cellStyle name="Link Currency (0) 8" xfId="12105" xr:uid="{00000000-0005-0000-0000-000071300000}"/>
    <cellStyle name="Link Currency (0) 9" xfId="12106" xr:uid="{00000000-0005-0000-0000-000072300000}"/>
    <cellStyle name="Link Currency (0)_tagihan bruto" xfId="12107" xr:uid="{00000000-0005-0000-0000-000073300000}"/>
    <cellStyle name="Link Currency (2)" xfId="1479" xr:uid="{00000000-0005-0000-0000-000074300000}"/>
    <cellStyle name="Link Currency (2) 10" xfId="12108" xr:uid="{00000000-0005-0000-0000-000075300000}"/>
    <cellStyle name="Link Currency (2) 11" xfId="12109" xr:uid="{00000000-0005-0000-0000-000076300000}"/>
    <cellStyle name="Link Currency (2) 12" xfId="12110" xr:uid="{00000000-0005-0000-0000-000077300000}"/>
    <cellStyle name="Link Currency (2) 13" xfId="12111" xr:uid="{00000000-0005-0000-0000-000078300000}"/>
    <cellStyle name="Link Currency (2) 2" xfId="1480" xr:uid="{00000000-0005-0000-0000-000079300000}"/>
    <cellStyle name="Link Currency (2) 3" xfId="12112" xr:uid="{00000000-0005-0000-0000-00007A300000}"/>
    <cellStyle name="Link Currency (2) 4" xfId="12113" xr:uid="{00000000-0005-0000-0000-00007B300000}"/>
    <cellStyle name="Link Currency (2) 5" xfId="12114" xr:uid="{00000000-0005-0000-0000-00007C300000}"/>
    <cellStyle name="Link Currency (2) 6" xfId="12115" xr:uid="{00000000-0005-0000-0000-00007D300000}"/>
    <cellStyle name="Link Currency (2) 7" xfId="12116" xr:uid="{00000000-0005-0000-0000-00007E300000}"/>
    <cellStyle name="Link Currency (2) 8" xfId="12117" xr:uid="{00000000-0005-0000-0000-00007F300000}"/>
    <cellStyle name="Link Currency (2) 9" xfId="12118" xr:uid="{00000000-0005-0000-0000-000080300000}"/>
    <cellStyle name="Link Currency (2)_tagihan bruto" xfId="12119" xr:uid="{00000000-0005-0000-0000-000081300000}"/>
    <cellStyle name="Link Units (0)" xfId="1481" xr:uid="{00000000-0005-0000-0000-000082300000}"/>
    <cellStyle name="Link Units (0) 10" xfId="12120" xr:uid="{00000000-0005-0000-0000-000083300000}"/>
    <cellStyle name="Link Units (0) 11" xfId="12121" xr:uid="{00000000-0005-0000-0000-000084300000}"/>
    <cellStyle name="Link Units (0) 12" xfId="12122" xr:uid="{00000000-0005-0000-0000-000085300000}"/>
    <cellStyle name="Link Units (0) 13" xfId="12123" xr:uid="{00000000-0005-0000-0000-000086300000}"/>
    <cellStyle name="Link Units (0) 14" xfId="20576" xr:uid="{00000000-0005-0000-0000-000087300000}"/>
    <cellStyle name="Link Units (0) 2" xfId="1482" xr:uid="{00000000-0005-0000-0000-000088300000}"/>
    <cellStyle name="Link Units (0) 2 2" xfId="20577" xr:uid="{00000000-0005-0000-0000-000089300000}"/>
    <cellStyle name="Link Units (0) 3" xfId="12124" xr:uid="{00000000-0005-0000-0000-00008A300000}"/>
    <cellStyle name="Link Units (0) 3 2" xfId="21070" xr:uid="{00000000-0005-0000-0000-00008B300000}"/>
    <cellStyle name="Link Units (0) 4" xfId="12125" xr:uid="{00000000-0005-0000-0000-00008C300000}"/>
    <cellStyle name="Link Units (0) 5" xfId="12126" xr:uid="{00000000-0005-0000-0000-00008D300000}"/>
    <cellStyle name="Link Units (0) 6" xfId="12127" xr:uid="{00000000-0005-0000-0000-00008E300000}"/>
    <cellStyle name="Link Units (0) 7" xfId="12128" xr:uid="{00000000-0005-0000-0000-00008F300000}"/>
    <cellStyle name="Link Units (0) 8" xfId="12129" xr:uid="{00000000-0005-0000-0000-000090300000}"/>
    <cellStyle name="Link Units (0) 9" xfId="12130" xr:uid="{00000000-0005-0000-0000-000091300000}"/>
    <cellStyle name="Link Units (0)_tagihan bruto" xfId="12131" xr:uid="{00000000-0005-0000-0000-000092300000}"/>
    <cellStyle name="Link Units (1)" xfId="1483" xr:uid="{00000000-0005-0000-0000-000093300000}"/>
    <cellStyle name="Link Units (1) 10" xfId="12132" xr:uid="{00000000-0005-0000-0000-000094300000}"/>
    <cellStyle name="Link Units (1) 11" xfId="12133" xr:uid="{00000000-0005-0000-0000-000095300000}"/>
    <cellStyle name="Link Units (1) 12" xfId="12134" xr:uid="{00000000-0005-0000-0000-000096300000}"/>
    <cellStyle name="Link Units (1) 13" xfId="12135" xr:uid="{00000000-0005-0000-0000-000097300000}"/>
    <cellStyle name="Link Units (1) 14" xfId="20578" xr:uid="{00000000-0005-0000-0000-000098300000}"/>
    <cellStyle name="Link Units (1) 2" xfId="1484" xr:uid="{00000000-0005-0000-0000-000099300000}"/>
    <cellStyle name="Link Units (1) 2 2" xfId="20579" xr:uid="{00000000-0005-0000-0000-00009A300000}"/>
    <cellStyle name="Link Units (1) 3" xfId="12136" xr:uid="{00000000-0005-0000-0000-00009B300000}"/>
    <cellStyle name="Link Units (1) 3 2" xfId="21071" xr:uid="{00000000-0005-0000-0000-00009C300000}"/>
    <cellStyle name="Link Units (1) 4" xfId="12137" xr:uid="{00000000-0005-0000-0000-00009D300000}"/>
    <cellStyle name="Link Units (1) 5" xfId="12138" xr:uid="{00000000-0005-0000-0000-00009E300000}"/>
    <cellStyle name="Link Units (1) 6" xfId="12139" xr:uid="{00000000-0005-0000-0000-00009F300000}"/>
    <cellStyle name="Link Units (1) 7" xfId="12140" xr:uid="{00000000-0005-0000-0000-0000A0300000}"/>
    <cellStyle name="Link Units (1) 8" xfId="12141" xr:uid="{00000000-0005-0000-0000-0000A1300000}"/>
    <cellStyle name="Link Units (1) 9" xfId="12142" xr:uid="{00000000-0005-0000-0000-0000A2300000}"/>
    <cellStyle name="Link Units (1)_tagihan bruto" xfId="12143" xr:uid="{00000000-0005-0000-0000-0000A3300000}"/>
    <cellStyle name="Link Units (2)" xfId="1485" xr:uid="{00000000-0005-0000-0000-0000A4300000}"/>
    <cellStyle name="Link Units (2) 10" xfId="12144" xr:uid="{00000000-0005-0000-0000-0000A5300000}"/>
    <cellStyle name="Link Units (2) 11" xfId="12145" xr:uid="{00000000-0005-0000-0000-0000A6300000}"/>
    <cellStyle name="Link Units (2) 12" xfId="12146" xr:uid="{00000000-0005-0000-0000-0000A7300000}"/>
    <cellStyle name="Link Units (2) 13" xfId="12147" xr:uid="{00000000-0005-0000-0000-0000A8300000}"/>
    <cellStyle name="Link Units (2) 2" xfId="1486" xr:uid="{00000000-0005-0000-0000-0000A9300000}"/>
    <cellStyle name="Link Units (2) 3" xfId="12148" xr:uid="{00000000-0005-0000-0000-0000AA300000}"/>
    <cellStyle name="Link Units (2) 4" xfId="12149" xr:uid="{00000000-0005-0000-0000-0000AB300000}"/>
    <cellStyle name="Link Units (2) 5" xfId="12150" xr:uid="{00000000-0005-0000-0000-0000AC300000}"/>
    <cellStyle name="Link Units (2) 6" xfId="12151" xr:uid="{00000000-0005-0000-0000-0000AD300000}"/>
    <cellStyle name="Link Units (2) 7" xfId="12152" xr:uid="{00000000-0005-0000-0000-0000AE300000}"/>
    <cellStyle name="Link Units (2) 8" xfId="12153" xr:uid="{00000000-0005-0000-0000-0000AF300000}"/>
    <cellStyle name="Link Units (2) 9" xfId="12154" xr:uid="{00000000-0005-0000-0000-0000B0300000}"/>
    <cellStyle name="Link Units (2)_tagihan bruto" xfId="12155" xr:uid="{00000000-0005-0000-0000-0000B1300000}"/>
    <cellStyle name="Link_FS Dec08 External final ok" xfId="12156" xr:uid="{00000000-0005-0000-0000-0000B2300000}"/>
    <cellStyle name="Linked Cell 10" xfId="12157" xr:uid="{00000000-0005-0000-0000-0000B3300000}"/>
    <cellStyle name="Linked Cell 100" xfId="12158" xr:uid="{00000000-0005-0000-0000-0000B4300000}"/>
    <cellStyle name="Linked Cell 101" xfId="12159" xr:uid="{00000000-0005-0000-0000-0000B5300000}"/>
    <cellStyle name="Linked Cell 102" xfId="12160" xr:uid="{00000000-0005-0000-0000-0000B6300000}"/>
    <cellStyle name="Linked Cell 103" xfId="12161" xr:uid="{00000000-0005-0000-0000-0000B7300000}"/>
    <cellStyle name="Linked Cell 104" xfId="12162" xr:uid="{00000000-0005-0000-0000-0000B8300000}"/>
    <cellStyle name="Linked Cell 105" xfId="12163" xr:uid="{00000000-0005-0000-0000-0000B9300000}"/>
    <cellStyle name="Linked Cell 106" xfId="12164" xr:uid="{00000000-0005-0000-0000-0000BA300000}"/>
    <cellStyle name="Linked Cell 107" xfId="12165" xr:uid="{00000000-0005-0000-0000-0000BB300000}"/>
    <cellStyle name="Linked Cell 108" xfId="12166" xr:uid="{00000000-0005-0000-0000-0000BC300000}"/>
    <cellStyle name="Linked Cell 109" xfId="12167" xr:uid="{00000000-0005-0000-0000-0000BD300000}"/>
    <cellStyle name="Linked Cell 11" xfId="12168" xr:uid="{00000000-0005-0000-0000-0000BE300000}"/>
    <cellStyle name="Linked Cell 110" xfId="12169" xr:uid="{00000000-0005-0000-0000-0000BF300000}"/>
    <cellStyle name="Linked Cell 111" xfId="12170" xr:uid="{00000000-0005-0000-0000-0000C0300000}"/>
    <cellStyle name="Linked Cell 112" xfId="12171" xr:uid="{00000000-0005-0000-0000-0000C1300000}"/>
    <cellStyle name="Linked Cell 113" xfId="12172" xr:uid="{00000000-0005-0000-0000-0000C2300000}"/>
    <cellStyle name="Linked Cell 114" xfId="12173" xr:uid="{00000000-0005-0000-0000-0000C3300000}"/>
    <cellStyle name="Linked Cell 115" xfId="12174" xr:uid="{00000000-0005-0000-0000-0000C4300000}"/>
    <cellStyle name="Linked Cell 116" xfId="12175" xr:uid="{00000000-0005-0000-0000-0000C5300000}"/>
    <cellStyle name="Linked Cell 117" xfId="12176" xr:uid="{00000000-0005-0000-0000-0000C6300000}"/>
    <cellStyle name="Linked Cell 118" xfId="12177" xr:uid="{00000000-0005-0000-0000-0000C7300000}"/>
    <cellStyle name="Linked Cell 119" xfId="12178" xr:uid="{00000000-0005-0000-0000-0000C8300000}"/>
    <cellStyle name="Linked Cell 12" xfId="12179" xr:uid="{00000000-0005-0000-0000-0000C9300000}"/>
    <cellStyle name="Linked Cell 120" xfId="12180" xr:uid="{00000000-0005-0000-0000-0000CA300000}"/>
    <cellStyle name="Linked Cell 121" xfId="12181" xr:uid="{00000000-0005-0000-0000-0000CB300000}"/>
    <cellStyle name="Linked Cell 122" xfId="12182" xr:uid="{00000000-0005-0000-0000-0000CC300000}"/>
    <cellStyle name="Linked Cell 123" xfId="12183" xr:uid="{00000000-0005-0000-0000-0000CD300000}"/>
    <cellStyle name="Linked Cell 124" xfId="12184" xr:uid="{00000000-0005-0000-0000-0000CE300000}"/>
    <cellStyle name="Linked Cell 125" xfId="12185" xr:uid="{00000000-0005-0000-0000-0000CF300000}"/>
    <cellStyle name="Linked Cell 126" xfId="12186" xr:uid="{00000000-0005-0000-0000-0000D0300000}"/>
    <cellStyle name="Linked Cell 127" xfId="12187" xr:uid="{00000000-0005-0000-0000-0000D1300000}"/>
    <cellStyle name="Linked Cell 128" xfId="12188" xr:uid="{00000000-0005-0000-0000-0000D2300000}"/>
    <cellStyle name="Linked Cell 129" xfId="12189" xr:uid="{00000000-0005-0000-0000-0000D3300000}"/>
    <cellStyle name="Linked Cell 13" xfId="12190" xr:uid="{00000000-0005-0000-0000-0000D4300000}"/>
    <cellStyle name="Linked Cell 130" xfId="12191" xr:uid="{00000000-0005-0000-0000-0000D5300000}"/>
    <cellStyle name="Linked Cell 131" xfId="12192" xr:uid="{00000000-0005-0000-0000-0000D6300000}"/>
    <cellStyle name="Linked Cell 132" xfId="12193" xr:uid="{00000000-0005-0000-0000-0000D7300000}"/>
    <cellStyle name="Linked Cell 133" xfId="12194" xr:uid="{00000000-0005-0000-0000-0000D8300000}"/>
    <cellStyle name="Linked Cell 134" xfId="12195" xr:uid="{00000000-0005-0000-0000-0000D9300000}"/>
    <cellStyle name="Linked Cell 135" xfId="12196" xr:uid="{00000000-0005-0000-0000-0000DA300000}"/>
    <cellStyle name="Linked Cell 136" xfId="12197" xr:uid="{00000000-0005-0000-0000-0000DB300000}"/>
    <cellStyle name="Linked Cell 137" xfId="12198" xr:uid="{00000000-0005-0000-0000-0000DC300000}"/>
    <cellStyle name="Linked Cell 138" xfId="12199" xr:uid="{00000000-0005-0000-0000-0000DD300000}"/>
    <cellStyle name="Linked Cell 139" xfId="12200" xr:uid="{00000000-0005-0000-0000-0000DE300000}"/>
    <cellStyle name="Linked Cell 14" xfId="12201" xr:uid="{00000000-0005-0000-0000-0000DF300000}"/>
    <cellStyle name="Linked Cell 140" xfId="12202" xr:uid="{00000000-0005-0000-0000-0000E0300000}"/>
    <cellStyle name="Linked Cell 141" xfId="12203" xr:uid="{00000000-0005-0000-0000-0000E1300000}"/>
    <cellStyle name="Linked Cell 142" xfId="12204" xr:uid="{00000000-0005-0000-0000-0000E2300000}"/>
    <cellStyle name="Linked Cell 143" xfId="12205" xr:uid="{00000000-0005-0000-0000-0000E3300000}"/>
    <cellStyle name="Linked Cell 144" xfId="12206" xr:uid="{00000000-0005-0000-0000-0000E4300000}"/>
    <cellStyle name="Linked Cell 145" xfId="12207" xr:uid="{00000000-0005-0000-0000-0000E5300000}"/>
    <cellStyle name="Linked Cell 146" xfId="12208" xr:uid="{00000000-0005-0000-0000-0000E6300000}"/>
    <cellStyle name="Linked Cell 147" xfId="20580" xr:uid="{00000000-0005-0000-0000-0000E7300000}"/>
    <cellStyle name="Linked Cell 15" xfId="12209" xr:uid="{00000000-0005-0000-0000-0000E8300000}"/>
    <cellStyle name="Linked Cell 16" xfId="12210" xr:uid="{00000000-0005-0000-0000-0000E9300000}"/>
    <cellStyle name="Linked Cell 17" xfId="12211" xr:uid="{00000000-0005-0000-0000-0000EA300000}"/>
    <cellStyle name="Linked Cell 18" xfId="12212" xr:uid="{00000000-0005-0000-0000-0000EB300000}"/>
    <cellStyle name="Linked Cell 19" xfId="12213" xr:uid="{00000000-0005-0000-0000-0000EC300000}"/>
    <cellStyle name="Linked Cell 2" xfId="1750" xr:uid="{00000000-0005-0000-0000-0000ED300000}"/>
    <cellStyle name="Linked Cell 2 2" xfId="12215" xr:uid="{00000000-0005-0000-0000-0000EE300000}"/>
    <cellStyle name="Linked Cell 2 3" xfId="12216" xr:uid="{00000000-0005-0000-0000-0000EF300000}"/>
    <cellStyle name="Linked Cell 2 4" xfId="12217" xr:uid="{00000000-0005-0000-0000-0000F0300000}"/>
    <cellStyle name="Linked Cell 2 5" xfId="12218" xr:uid="{00000000-0005-0000-0000-0000F1300000}"/>
    <cellStyle name="Linked Cell 2 6" xfId="20581" xr:uid="{00000000-0005-0000-0000-0000F2300000}"/>
    <cellStyle name="Linked Cell 2 7" xfId="12214" xr:uid="{00000000-0005-0000-0000-0000F3300000}"/>
    <cellStyle name="Linked Cell 2_AJE Induk" xfId="12219" xr:uid="{00000000-0005-0000-0000-0000F4300000}"/>
    <cellStyle name="Linked Cell 20" xfId="12220" xr:uid="{00000000-0005-0000-0000-0000F5300000}"/>
    <cellStyle name="Linked Cell 21" xfId="12221" xr:uid="{00000000-0005-0000-0000-0000F6300000}"/>
    <cellStyle name="Linked Cell 22" xfId="12222" xr:uid="{00000000-0005-0000-0000-0000F7300000}"/>
    <cellStyle name="Linked Cell 23" xfId="12223" xr:uid="{00000000-0005-0000-0000-0000F8300000}"/>
    <cellStyle name="Linked Cell 24" xfId="12224" xr:uid="{00000000-0005-0000-0000-0000F9300000}"/>
    <cellStyle name="Linked Cell 25" xfId="12225" xr:uid="{00000000-0005-0000-0000-0000FA300000}"/>
    <cellStyle name="Linked Cell 26" xfId="12226" xr:uid="{00000000-0005-0000-0000-0000FB300000}"/>
    <cellStyle name="Linked Cell 27" xfId="12227" xr:uid="{00000000-0005-0000-0000-0000FC300000}"/>
    <cellStyle name="Linked Cell 28" xfId="12228" xr:uid="{00000000-0005-0000-0000-0000FD300000}"/>
    <cellStyle name="Linked Cell 29" xfId="12229" xr:uid="{00000000-0005-0000-0000-0000FE300000}"/>
    <cellStyle name="Linked Cell 3" xfId="1751" xr:uid="{00000000-0005-0000-0000-0000FF300000}"/>
    <cellStyle name="Linked Cell 3 2" xfId="20582" xr:uid="{00000000-0005-0000-0000-000000310000}"/>
    <cellStyle name="Linked Cell 3 3" xfId="12230" xr:uid="{00000000-0005-0000-0000-000001310000}"/>
    <cellStyle name="Linked Cell 30" xfId="12231" xr:uid="{00000000-0005-0000-0000-000002310000}"/>
    <cellStyle name="Linked Cell 31" xfId="12232" xr:uid="{00000000-0005-0000-0000-000003310000}"/>
    <cellStyle name="Linked Cell 32" xfId="12233" xr:uid="{00000000-0005-0000-0000-000004310000}"/>
    <cellStyle name="Linked Cell 33" xfId="12234" xr:uid="{00000000-0005-0000-0000-000005310000}"/>
    <cellStyle name="Linked Cell 34" xfId="12235" xr:uid="{00000000-0005-0000-0000-000006310000}"/>
    <cellStyle name="Linked Cell 35" xfId="12236" xr:uid="{00000000-0005-0000-0000-000007310000}"/>
    <cellStyle name="Linked Cell 36" xfId="12237" xr:uid="{00000000-0005-0000-0000-000008310000}"/>
    <cellStyle name="Linked Cell 37" xfId="12238" xr:uid="{00000000-0005-0000-0000-000009310000}"/>
    <cellStyle name="Linked Cell 38" xfId="12239" xr:uid="{00000000-0005-0000-0000-00000A310000}"/>
    <cellStyle name="Linked Cell 39" xfId="12240" xr:uid="{00000000-0005-0000-0000-00000B310000}"/>
    <cellStyle name="Linked Cell 4" xfId="1752" xr:uid="{00000000-0005-0000-0000-00000C310000}"/>
    <cellStyle name="Linked Cell 4 2" xfId="20583" xr:uid="{00000000-0005-0000-0000-00000D310000}"/>
    <cellStyle name="Linked Cell 4 3" xfId="12241" xr:uid="{00000000-0005-0000-0000-00000E310000}"/>
    <cellStyle name="Linked Cell 40" xfId="12242" xr:uid="{00000000-0005-0000-0000-00000F310000}"/>
    <cellStyle name="Linked Cell 41" xfId="12243" xr:uid="{00000000-0005-0000-0000-000010310000}"/>
    <cellStyle name="Linked Cell 42" xfId="12244" xr:uid="{00000000-0005-0000-0000-000011310000}"/>
    <cellStyle name="Linked Cell 43" xfId="12245" xr:uid="{00000000-0005-0000-0000-000012310000}"/>
    <cellStyle name="Linked Cell 44" xfId="12246" xr:uid="{00000000-0005-0000-0000-000013310000}"/>
    <cellStyle name="Linked Cell 45" xfId="12247" xr:uid="{00000000-0005-0000-0000-000014310000}"/>
    <cellStyle name="Linked Cell 46" xfId="12248" xr:uid="{00000000-0005-0000-0000-000015310000}"/>
    <cellStyle name="Linked Cell 47" xfId="12249" xr:uid="{00000000-0005-0000-0000-000016310000}"/>
    <cellStyle name="Linked Cell 48" xfId="12250" xr:uid="{00000000-0005-0000-0000-000017310000}"/>
    <cellStyle name="Linked Cell 49" xfId="12251" xr:uid="{00000000-0005-0000-0000-000018310000}"/>
    <cellStyle name="Linked Cell 5" xfId="12252" xr:uid="{00000000-0005-0000-0000-000019310000}"/>
    <cellStyle name="Linked Cell 5 2" xfId="20584" xr:uid="{00000000-0005-0000-0000-00001A310000}"/>
    <cellStyle name="Linked Cell 50" xfId="12253" xr:uid="{00000000-0005-0000-0000-00001B310000}"/>
    <cellStyle name="Linked Cell 51" xfId="12254" xr:uid="{00000000-0005-0000-0000-00001C310000}"/>
    <cellStyle name="Linked Cell 52" xfId="12255" xr:uid="{00000000-0005-0000-0000-00001D310000}"/>
    <cellStyle name="Linked Cell 53" xfId="12256" xr:uid="{00000000-0005-0000-0000-00001E310000}"/>
    <cellStyle name="Linked Cell 54" xfId="12257" xr:uid="{00000000-0005-0000-0000-00001F310000}"/>
    <cellStyle name="Linked Cell 55" xfId="12258" xr:uid="{00000000-0005-0000-0000-000020310000}"/>
    <cellStyle name="Linked Cell 56" xfId="12259" xr:uid="{00000000-0005-0000-0000-000021310000}"/>
    <cellStyle name="Linked Cell 57" xfId="12260" xr:uid="{00000000-0005-0000-0000-000022310000}"/>
    <cellStyle name="Linked Cell 58" xfId="12261" xr:uid="{00000000-0005-0000-0000-000023310000}"/>
    <cellStyle name="Linked Cell 59" xfId="12262" xr:uid="{00000000-0005-0000-0000-000024310000}"/>
    <cellStyle name="Linked Cell 6" xfId="12263" xr:uid="{00000000-0005-0000-0000-000025310000}"/>
    <cellStyle name="Linked Cell 60" xfId="12264" xr:uid="{00000000-0005-0000-0000-000026310000}"/>
    <cellStyle name="Linked Cell 61" xfId="12265" xr:uid="{00000000-0005-0000-0000-000027310000}"/>
    <cellStyle name="Linked Cell 62" xfId="12266" xr:uid="{00000000-0005-0000-0000-000028310000}"/>
    <cellStyle name="Linked Cell 63" xfId="12267" xr:uid="{00000000-0005-0000-0000-000029310000}"/>
    <cellStyle name="Linked Cell 64" xfId="12268" xr:uid="{00000000-0005-0000-0000-00002A310000}"/>
    <cellStyle name="Linked Cell 65" xfId="12269" xr:uid="{00000000-0005-0000-0000-00002B310000}"/>
    <cellStyle name="Linked Cell 66" xfId="12270" xr:uid="{00000000-0005-0000-0000-00002C310000}"/>
    <cellStyle name="Linked Cell 67" xfId="12271" xr:uid="{00000000-0005-0000-0000-00002D310000}"/>
    <cellStyle name="Linked Cell 68" xfId="12272" xr:uid="{00000000-0005-0000-0000-00002E310000}"/>
    <cellStyle name="Linked Cell 69" xfId="12273" xr:uid="{00000000-0005-0000-0000-00002F310000}"/>
    <cellStyle name="Linked Cell 7" xfId="12274" xr:uid="{00000000-0005-0000-0000-000030310000}"/>
    <cellStyle name="Linked Cell 70" xfId="12275" xr:uid="{00000000-0005-0000-0000-000031310000}"/>
    <cellStyle name="Linked Cell 71" xfId="12276" xr:uid="{00000000-0005-0000-0000-000032310000}"/>
    <cellStyle name="Linked Cell 72" xfId="12277" xr:uid="{00000000-0005-0000-0000-000033310000}"/>
    <cellStyle name="Linked Cell 73" xfId="12278" xr:uid="{00000000-0005-0000-0000-000034310000}"/>
    <cellStyle name="Linked Cell 74" xfId="12279" xr:uid="{00000000-0005-0000-0000-000035310000}"/>
    <cellStyle name="Linked Cell 75" xfId="12280" xr:uid="{00000000-0005-0000-0000-000036310000}"/>
    <cellStyle name="Linked Cell 76" xfId="12281" xr:uid="{00000000-0005-0000-0000-000037310000}"/>
    <cellStyle name="Linked Cell 77" xfId="12282" xr:uid="{00000000-0005-0000-0000-000038310000}"/>
    <cellStyle name="Linked Cell 78" xfId="12283" xr:uid="{00000000-0005-0000-0000-000039310000}"/>
    <cellStyle name="Linked Cell 79" xfId="12284" xr:uid="{00000000-0005-0000-0000-00003A310000}"/>
    <cellStyle name="Linked Cell 8" xfId="12285" xr:uid="{00000000-0005-0000-0000-00003B310000}"/>
    <cellStyle name="Linked Cell 80" xfId="12286" xr:uid="{00000000-0005-0000-0000-00003C310000}"/>
    <cellStyle name="Linked Cell 81" xfId="12287" xr:uid="{00000000-0005-0000-0000-00003D310000}"/>
    <cellStyle name="Linked Cell 82" xfId="12288" xr:uid="{00000000-0005-0000-0000-00003E310000}"/>
    <cellStyle name="Linked Cell 83" xfId="12289" xr:uid="{00000000-0005-0000-0000-00003F310000}"/>
    <cellStyle name="Linked Cell 84" xfId="12290" xr:uid="{00000000-0005-0000-0000-000040310000}"/>
    <cellStyle name="Linked Cell 85" xfId="12291" xr:uid="{00000000-0005-0000-0000-000041310000}"/>
    <cellStyle name="Linked Cell 86" xfId="12292" xr:uid="{00000000-0005-0000-0000-000042310000}"/>
    <cellStyle name="Linked Cell 87" xfId="12293" xr:uid="{00000000-0005-0000-0000-000043310000}"/>
    <cellStyle name="Linked Cell 88" xfId="12294" xr:uid="{00000000-0005-0000-0000-000044310000}"/>
    <cellStyle name="Linked Cell 89" xfId="12295" xr:uid="{00000000-0005-0000-0000-000045310000}"/>
    <cellStyle name="Linked Cell 9" xfId="12296" xr:uid="{00000000-0005-0000-0000-000046310000}"/>
    <cellStyle name="Linked Cell 90" xfId="12297" xr:uid="{00000000-0005-0000-0000-000047310000}"/>
    <cellStyle name="Linked Cell 91" xfId="12298" xr:uid="{00000000-0005-0000-0000-000048310000}"/>
    <cellStyle name="Linked Cell 92" xfId="12299" xr:uid="{00000000-0005-0000-0000-000049310000}"/>
    <cellStyle name="Linked Cell 93" xfId="12300" xr:uid="{00000000-0005-0000-0000-00004A310000}"/>
    <cellStyle name="Linked Cell 94" xfId="12301" xr:uid="{00000000-0005-0000-0000-00004B310000}"/>
    <cellStyle name="Linked Cell 95" xfId="12302" xr:uid="{00000000-0005-0000-0000-00004C310000}"/>
    <cellStyle name="Linked Cell 96" xfId="12303" xr:uid="{00000000-0005-0000-0000-00004D310000}"/>
    <cellStyle name="Linked Cell 97" xfId="12304" xr:uid="{00000000-0005-0000-0000-00004E310000}"/>
    <cellStyle name="Linked Cell 98" xfId="12305" xr:uid="{00000000-0005-0000-0000-00004F310000}"/>
    <cellStyle name="Linked Cell 99" xfId="12306" xr:uid="{00000000-0005-0000-0000-000050310000}"/>
    <cellStyle name="List Price" xfId="12307" xr:uid="{00000000-0005-0000-0000-000051310000}"/>
    <cellStyle name="m" xfId="12308" xr:uid="{00000000-0005-0000-0000-000052310000}"/>
    <cellStyle name="m$" xfId="12309" xr:uid="{00000000-0005-0000-0000-000053310000}"/>
    <cellStyle name="m_Angola Congo Model3" xfId="12310" xr:uid="{00000000-0005-0000-0000-000054310000}"/>
    <cellStyle name="m_Angola Congo Model3_tagihan bruto" xfId="12311" xr:uid="{00000000-0005-0000-0000-000055310000}"/>
    <cellStyle name="m_CCRD-muse -2" xfId="12312" xr:uid="{00000000-0005-0000-0000-000056310000}"/>
    <cellStyle name="m_CCRD-muse -2_tagihan bruto" xfId="12313" xr:uid="{00000000-0005-0000-0000-000057310000}"/>
    <cellStyle name="m_DCF-Valuation Support" xfId="12314" xr:uid="{00000000-0005-0000-0000-000058310000}"/>
    <cellStyle name="m_DCF-Valuation Support_tagihan bruto" xfId="12315" xr:uid="{00000000-0005-0000-0000-000059310000}"/>
    <cellStyle name="m_ICOS-INC" xfId="12316" xr:uid="{00000000-0005-0000-0000-00005A310000}"/>
    <cellStyle name="m_ICOS-INC (2)" xfId="12317" xr:uid="{00000000-0005-0000-0000-00005B310000}"/>
    <cellStyle name="m_ICOS-INC (2)_tagihan bruto" xfId="12318" xr:uid="{00000000-0005-0000-0000-00005C310000}"/>
    <cellStyle name="m_ICOS-INC_tagihan bruto" xfId="12319" xr:uid="{00000000-0005-0000-0000-00005D310000}"/>
    <cellStyle name="m_Merger Model16.xls Chart 1" xfId="12320" xr:uid="{00000000-0005-0000-0000-00005E310000}"/>
    <cellStyle name="m_Merger Model16.xls Chart 1_tagihan bruto" xfId="12321" xr:uid="{00000000-0005-0000-0000-00005F310000}"/>
    <cellStyle name="m_Merger Model34b" xfId="12322" xr:uid="{00000000-0005-0000-0000-000060310000}"/>
    <cellStyle name="m_Merger Model34b_tagihan bruto" xfId="12323" xr:uid="{00000000-0005-0000-0000-000061310000}"/>
    <cellStyle name="m_MKS 7.29 Valuation" xfId="12324" xr:uid="{00000000-0005-0000-0000-000062310000}"/>
    <cellStyle name="m_MKS 7.29 Valuation_tagihan bruto" xfId="12325" xr:uid="{00000000-0005-0000-0000-000063310000}"/>
    <cellStyle name="m_MKSI_combined" xfId="12326" xr:uid="{00000000-0005-0000-0000-000064310000}"/>
    <cellStyle name="m_MKSI_combined_tagihan bruto" xfId="12327" xr:uid="{00000000-0005-0000-0000-000065310000}"/>
    <cellStyle name="m_MKSI_combined1" xfId="12328" xr:uid="{00000000-0005-0000-0000-000066310000}"/>
    <cellStyle name="m_MKSI_combined1_tagihan bruto" xfId="12329" xr:uid="{00000000-0005-0000-0000-000067310000}"/>
    <cellStyle name="m_MKSI-INC" xfId="12330" xr:uid="{00000000-0005-0000-0000-000068310000}"/>
    <cellStyle name="m_MKSI-INC_tagihan bruto" xfId="12331" xr:uid="{00000000-0005-0000-0000-000069310000}"/>
    <cellStyle name="m_tagihan bruto" xfId="12332" xr:uid="{00000000-0005-0000-0000-00006A310000}"/>
    <cellStyle name="MajorHeading" xfId="45" xr:uid="{00000000-0005-0000-0000-00006B310000}"/>
    <cellStyle name="Malý nadpis" xfId="12333" xr:uid="{00000000-0005-0000-0000-00006C310000}"/>
    <cellStyle name="Map Labels" xfId="12334" xr:uid="{00000000-0005-0000-0000-00006D310000}"/>
    <cellStyle name="Map Legend" xfId="12335" xr:uid="{00000000-0005-0000-0000-00006E310000}"/>
    <cellStyle name="Map Title" xfId="12336" xr:uid="{00000000-0005-0000-0000-00006F310000}"/>
    <cellStyle name="mart Two-Step Locking" xfId="12337" xr:uid="{00000000-0005-0000-0000-000070310000}"/>
    <cellStyle name="mart Two-Step Locking 2" xfId="12338" xr:uid="{00000000-0005-0000-0000-000071310000}"/>
    <cellStyle name="meny_laroux" xfId="12339" xr:uid="{00000000-0005-0000-0000-000072310000}"/>
    <cellStyle name="MG" xfId="12340" xr:uid="{00000000-0005-0000-0000-000073310000}"/>
    <cellStyle name="Millares [0]_COSTES" xfId="12341" xr:uid="{00000000-0005-0000-0000-000074310000}"/>
    <cellStyle name="Millares_COSTES" xfId="12342" xr:uid="{00000000-0005-0000-0000-000075310000}"/>
    <cellStyle name="Milliers [0]_!!!GO" xfId="12343" xr:uid="{00000000-0005-0000-0000-000076310000}"/>
    <cellStyle name="Milliers_!!!GO" xfId="12344" xr:uid="{00000000-0005-0000-0000-000077310000}"/>
    <cellStyle name="Millions" xfId="12345" xr:uid="{00000000-0005-0000-0000-000078310000}"/>
    <cellStyle name="miny_laroux" xfId="12346" xr:uid="{00000000-0005-0000-0000-000079310000}"/>
    <cellStyle name="MLDollar0" xfId="12347" xr:uid="{00000000-0005-0000-0000-00007A310000}"/>
    <cellStyle name="MLEuro0" xfId="12348" xr:uid="{00000000-0005-0000-0000-00007B310000}"/>
    <cellStyle name="MLPound0" xfId="12349" xr:uid="{00000000-0005-0000-0000-00007C310000}"/>
    <cellStyle name="MLYen0" xfId="12350" xr:uid="{00000000-0005-0000-0000-00007D310000}"/>
    <cellStyle name="mm" xfId="12351" xr:uid="{00000000-0005-0000-0000-00007E310000}"/>
    <cellStyle name="Model" xfId="12352" xr:uid="{00000000-0005-0000-0000-00007F310000}"/>
    <cellStyle name="Model 2" xfId="12353" xr:uid="{00000000-0005-0000-0000-000080310000}"/>
    <cellStyle name="Moeda [0]_Sheet1" xfId="12354" xr:uid="{00000000-0005-0000-0000-000081310000}"/>
    <cellStyle name="Moeda_Sheet1" xfId="12355" xr:uid="{00000000-0005-0000-0000-000082310000}"/>
    <cellStyle name="Moneda [0]_COSTES" xfId="12356" xr:uid="{00000000-0005-0000-0000-000083310000}"/>
    <cellStyle name="Moneda_COSTES" xfId="12357" xr:uid="{00000000-0005-0000-0000-000084310000}"/>
    <cellStyle name="Monétaire [0]_!!!GO" xfId="12358" xr:uid="{00000000-0005-0000-0000-000085310000}"/>
    <cellStyle name="Monétaire_!!!GO" xfId="12359" xr:uid="{00000000-0005-0000-0000-000086310000}"/>
    <cellStyle name="Monétaire0" xfId="12360" xr:uid="{00000000-0005-0000-0000-000087310000}"/>
    <cellStyle name="Mon้taire [0]_!!!GO" xfId="12361" xr:uid="{00000000-0005-0000-0000-000088310000}"/>
    <cellStyle name="Mon้taire_!!!GO" xfId="12362" xr:uid="{00000000-0005-0000-0000-000089310000}"/>
    <cellStyle name="MonthDate" xfId="12363" xr:uid="{00000000-0005-0000-0000-00008A310000}"/>
    <cellStyle name="MS_Arabic" xfId="12364" xr:uid="{00000000-0005-0000-0000-00008B310000}"/>
    <cellStyle name="MSectionHeadings" xfId="12365" xr:uid="{00000000-0005-0000-0000-00008C310000}"/>
    <cellStyle name="Mult No x" xfId="12366" xr:uid="{00000000-0005-0000-0000-00008D310000}"/>
    <cellStyle name="Mult With x" xfId="12367" xr:uid="{00000000-0005-0000-0000-00008E310000}"/>
    <cellStyle name="Multiple" xfId="12368" xr:uid="{00000000-0005-0000-0000-00008F310000}"/>
    <cellStyle name="Multiple (no x)" xfId="12369" xr:uid="{00000000-0005-0000-0000-000090310000}"/>
    <cellStyle name="Multiple (x)" xfId="12370" xr:uid="{00000000-0005-0000-0000-000091310000}"/>
    <cellStyle name="Multiple [0]" xfId="12371" xr:uid="{00000000-0005-0000-0000-000092310000}"/>
    <cellStyle name="Multiple [1]" xfId="12372" xr:uid="{00000000-0005-0000-0000-000093310000}"/>
    <cellStyle name="Multiple_100048_1" xfId="12373" xr:uid="{00000000-0005-0000-0000-000094310000}"/>
    <cellStyle name="Multiples" xfId="12374" xr:uid="{00000000-0005-0000-0000-000095310000}"/>
    <cellStyle name="NA is zero" xfId="1487" xr:uid="{00000000-0005-0000-0000-000096310000}"/>
    <cellStyle name="NA is zero 10" xfId="12375" xr:uid="{00000000-0005-0000-0000-000097310000}"/>
    <cellStyle name="NA is zero 11" xfId="12376" xr:uid="{00000000-0005-0000-0000-000098310000}"/>
    <cellStyle name="NA is zero 12" xfId="12377" xr:uid="{00000000-0005-0000-0000-000099310000}"/>
    <cellStyle name="NA is zero 13" xfId="12378" xr:uid="{00000000-0005-0000-0000-00009A310000}"/>
    <cellStyle name="NA is zero 14" xfId="20585" xr:uid="{00000000-0005-0000-0000-00009B310000}"/>
    <cellStyle name="NA is zero 2" xfId="1488" xr:uid="{00000000-0005-0000-0000-00009C310000}"/>
    <cellStyle name="NA is zero 2 2" xfId="20586" xr:uid="{00000000-0005-0000-0000-00009D310000}"/>
    <cellStyle name="NA is zero 3" xfId="12379" xr:uid="{00000000-0005-0000-0000-00009E310000}"/>
    <cellStyle name="NA is zero 3 2" xfId="21072" xr:uid="{00000000-0005-0000-0000-00009F310000}"/>
    <cellStyle name="NA is zero 4" xfId="12380" xr:uid="{00000000-0005-0000-0000-0000A0310000}"/>
    <cellStyle name="NA is zero 5" xfId="12381" xr:uid="{00000000-0005-0000-0000-0000A1310000}"/>
    <cellStyle name="NA is zero 6" xfId="12382" xr:uid="{00000000-0005-0000-0000-0000A2310000}"/>
    <cellStyle name="NA is zero 7" xfId="12383" xr:uid="{00000000-0005-0000-0000-0000A3310000}"/>
    <cellStyle name="NA is zero 8" xfId="12384" xr:uid="{00000000-0005-0000-0000-0000A4310000}"/>
    <cellStyle name="NA is zero 9" xfId="12385" xr:uid="{00000000-0005-0000-0000-0000A5310000}"/>
    <cellStyle name="Names" xfId="12386" xr:uid="{00000000-0005-0000-0000-0000A6310000}"/>
    <cellStyle name="Neutral 10" xfId="12387" xr:uid="{00000000-0005-0000-0000-0000A7310000}"/>
    <cellStyle name="Neutral 100" xfId="12388" xr:uid="{00000000-0005-0000-0000-0000A8310000}"/>
    <cellStyle name="Neutral 101" xfId="12389" xr:uid="{00000000-0005-0000-0000-0000A9310000}"/>
    <cellStyle name="Neutral 102" xfId="12390" xr:uid="{00000000-0005-0000-0000-0000AA310000}"/>
    <cellStyle name="Neutral 103" xfId="12391" xr:uid="{00000000-0005-0000-0000-0000AB310000}"/>
    <cellStyle name="Neutral 104" xfId="12392" xr:uid="{00000000-0005-0000-0000-0000AC310000}"/>
    <cellStyle name="Neutral 105" xfId="12393" xr:uid="{00000000-0005-0000-0000-0000AD310000}"/>
    <cellStyle name="Neutral 106" xfId="12394" xr:uid="{00000000-0005-0000-0000-0000AE310000}"/>
    <cellStyle name="Neutral 107" xfId="12395" xr:uid="{00000000-0005-0000-0000-0000AF310000}"/>
    <cellStyle name="Neutral 108" xfId="12396" xr:uid="{00000000-0005-0000-0000-0000B0310000}"/>
    <cellStyle name="Neutral 109" xfId="12397" xr:uid="{00000000-0005-0000-0000-0000B1310000}"/>
    <cellStyle name="Neutral 11" xfId="12398" xr:uid="{00000000-0005-0000-0000-0000B2310000}"/>
    <cellStyle name="Neutral 110" xfId="12399" xr:uid="{00000000-0005-0000-0000-0000B3310000}"/>
    <cellStyle name="Neutral 111" xfId="12400" xr:uid="{00000000-0005-0000-0000-0000B4310000}"/>
    <cellStyle name="Neutral 112" xfId="12401" xr:uid="{00000000-0005-0000-0000-0000B5310000}"/>
    <cellStyle name="Neutral 113" xfId="12402" xr:uid="{00000000-0005-0000-0000-0000B6310000}"/>
    <cellStyle name="Neutral 114" xfId="12403" xr:uid="{00000000-0005-0000-0000-0000B7310000}"/>
    <cellStyle name="Neutral 115" xfId="12404" xr:uid="{00000000-0005-0000-0000-0000B8310000}"/>
    <cellStyle name="Neutral 116" xfId="12405" xr:uid="{00000000-0005-0000-0000-0000B9310000}"/>
    <cellStyle name="Neutral 117" xfId="12406" xr:uid="{00000000-0005-0000-0000-0000BA310000}"/>
    <cellStyle name="Neutral 118" xfId="12407" xr:uid="{00000000-0005-0000-0000-0000BB310000}"/>
    <cellStyle name="Neutral 119" xfId="12408" xr:uid="{00000000-0005-0000-0000-0000BC310000}"/>
    <cellStyle name="Neutral 12" xfId="12409" xr:uid="{00000000-0005-0000-0000-0000BD310000}"/>
    <cellStyle name="Neutral 120" xfId="12410" xr:uid="{00000000-0005-0000-0000-0000BE310000}"/>
    <cellStyle name="Neutral 121" xfId="12411" xr:uid="{00000000-0005-0000-0000-0000BF310000}"/>
    <cellStyle name="Neutral 122" xfId="12412" xr:uid="{00000000-0005-0000-0000-0000C0310000}"/>
    <cellStyle name="Neutral 123" xfId="12413" xr:uid="{00000000-0005-0000-0000-0000C1310000}"/>
    <cellStyle name="Neutral 124" xfId="12414" xr:uid="{00000000-0005-0000-0000-0000C2310000}"/>
    <cellStyle name="Neutral 125" xfId="12415" xr:uid="{00000000-0005-0000-0000-0000C3310000}"/>
    <cellStyle name="Neutral 126" xfId="12416" xr:uid="{00000000-0005-0000-0000-0000C4310000}"/>
    <cellStyle name="Neutral 127" xfId="12417" xr:uid="{00000000-0005-0000-0000-0000C5310000}"/>
    <cellStyle name="Neutral 128" xfId="12418" xr:uid="{00000000-0005-0000-0000-0000C6310000}"/>
    <cellStyle name="Neutral 129" xfId="12419" xr:uid="{00000000-0005-0000-0000-0000C7310000}"/>
    <cellStyle name="Neutral 13" xfId="12420" xr:uid="{00000000-0005-0000-0000-0000C8310000}"/>
    <cellStyle name="Neutral 130" xfId="12421" xr:uid="{00000000-0005-0000-0000-0000C9310000}"/>
    <cellStyle name="Neutral 131" xfId="12422" xr:uid="{00000000-0005-0000-0000-0000CA310000}"/>
    <cellStyle name="Neutral 132" xfId="12423" xr:uid="{00000000-0005-0000-0000-0000CB310000}"/>
    <cellStyle name="Neutral 133" xfId="12424" xr:uid="{00000000-0005-0000-0000-0000CC310000}"/>
    <cellStyle name="Neutral 134" xfId="12425" xr:uid="{00000000-0005-0000-0000-0000CD310000}"/>
    <cellStyle name="Neutral 135" xfId="12426" xr:uid="{00000000-0005-0000-0000-0000CE310000}"/>
    <cellStyle name="Neutral 136" xfId="12427" xr:uid="{00000000-0005-0000-0000-0000CF310000}"/>
    <cellStyle name="Neutral 137" xfId="12428" xr:uid="{00000000-0005-0000-0000-0000D0310000}"/>
    <cellStyle name="Neutral 138" xfId="12429" xr:uid="{00000000-0005-0000-0000-0000D1310000}"/>
    <cellStyle name="Neutral 139" xfId="12430" xr:uid="{00000000-0005-0000-0000-0000D2310000}"/>
    <cellStyle name="Neutral 14" xfId="12431" xr:uid="{00000000-0005-0000-0000-0000D3310000}"/>
    <cellStyle name="Neutral 140" xfId="12432" xr:uid="{00000000-0005-0000-0000-0000D4310000}"/>
    <cellStyle name="Neutral 141" xfId="12433" xr:uid="{00000000-0005-0000-0000-0000D5310000}"/>
    <cellStyle name="Neutral 142" xfId="12434" xr:uid="{00000000-0005-0000-0000-0000D6310000}"/>
    <cellStyle name="Neutral 143" xfId="12435" xr:uid="{00000000-0005-0000-0000-0000D7310000}"/>
    <cellStyle name="Neutral 144" xfId="12436" xr:uid="{00000000-0005-0000-0000-0000D8310000}"/>
    <cellStyle name="Neutral 145" xfId="12437" xr:uid="{00000000-0005-0000-0000-0000D9310000}"/>
    <cellStyle name="Neutral 146" xfId="12438" xr:uid="{00000000-0005-0000-0000-0000DA310000}"/>
    <cellStyle name="Neutral 147" xfId="20587" xr:uid="{00000000-0005-0000-0000-0000DB310000}"/>
    <cellStyle name="Neutral 15" xfId="12439" xr:uid="{00000000-0005-0000-0000-0000DC310000}"/>
    <cellStyle name="Neutral 16" xfId="12440" xr:uid="{00000000-0005-0000-0000-0000DD310000}"/>
    <cellStyle name="Neutral 17" xfId="12441" xr:uid="{00000000-0005-0000-0000-0000DE310000}"/>
    <cellStyle name="Neutral 18" xfId="12442" xr:uid="{00000000-0005-0000-0000-0000DF310000}"/>
    <cellStyle name="Neutral 19" xfId="12443" xr:uid="{00000000-0005-0000-0000-0000E0310000}"/>
    <cellStyle name="Neutral 2" xfId="1753" xr:uid="{00000000-0005-0000-0000-0000E1310000}"/>
    <cellStyle name="Neutral 2 2" xfId="12445" xr:uid="{00000000-0005-0000-0000-0000E2310000}"/>
    <cellStyle name="Neutral 2 3" xfId="12446" xr:uid="{00000000-0005-0000-0000-0000E3310000}"/>
    <cellStyle name="Neutral 2 4" xfId="12447" xr:uid="{00000000-0005-0000-0000-0000E4310000}"/>
    <cellStyle name="Neutral 2 5" xfId="12448" xr:uid="{00000000-0005-0000-0000-0000E5310000}"/>
    <cellStyle name="Neutral 2 6" xfId="20588" xr:uid="{00000000-0005-0000-0000-0000E6310000}"/>
    <cellStyle name="Neutral 2 7" xfId="12444" xr:uid="{00000000-0005-0000-0000-0000E7310000}"/>
    <cellStyle name="Neutral 2_tagihan bruto" xfId="12449" xr:uid="{00000000-0005-0000-0000-0000E8310000}"/>
    <cellStyle name="Neutral 20" xfId="12450" xr:uid="{00000000-0005-0000-0000-0000E9310000}"/>
    <cellStyle name="Neutral 21" xfId="12451" xr:uid="{00000000-0005-0000-0000-0000EA310000}"/>
    <cellStyle name="Neutral 22" xfId="12452" xr:uid="{00000000-0005-0000-0000-0000EB310000}"/>
    <cellStyle name="Neutral 23" xfId="12453" xr:uid="{00000000-0005-0000-0000-0000EC310000}"/>
    <cellStyle name="Neutral 24" xfId="12454" xr:uid="{00000000-0005-0000-0000-0000ED310000}"/>
    <cellStyle name="Neutral 25" xfId="12455" xr:uid="{00000000-0005-0000-0000-0000EE310000}"/>
    <cellStyle name="Neutral 26" xfId="12456" xr:uid="{00000000-0005-0000-0000-0000EF310000}"/>
    <cellStyle name="Neutral 27" xfId="12457" xr:uid="{00000000-0005-0000-0000-0000F0310000}"/>
    <cellStyle name="Neutral 28" xfId="12458" xr:uid="{00000000-0005-0000-0000-0000F1310000}"/>
    <cellStyle name="Neutral 29" xfId="12459" xr:uid="{00000000-0005-0000-0000-0000F2310000}"/>
    <cellStyle name="Neutral 3" xfId="1754" xr:uid="{00000000-0005-0000-0000-0000F3310000}"/>
    <cellStyle name="Neutral 3 2" xfId="20589" xr:uid="{00000000-0005-0000-0000-0000F4310000}"/>
    <cellStyle name="Neutral 3 3" xfId="12460" xr:uid="{00000000-0005-0000-0000-0000F5310000}"/>
    <cellStyle name="Neutral 30" xfId="12461" xr:uid="{00000000-0005-0000-0000-0000F6310000}"/>
    <cellStyle name="Neutral 31" xfId="12462" xr:uid="{00000000-0005-0000-0000-0000F7310000}"/>
    <cellStyle name="Neutral 32" xfId="12463" xr:uid="{00000000-0005-0000-0000-0000F8310000}"/>
    <cellStyle name="Neutral 33" xfId="12464" xr:uid="{00000000-0005-0000-0000-0000F9310000}"/>
    <cellStyle name="Neutral 34" xfId="12465" xr:uid="{00000000-0005-0000-0000-0000FA310000}"/>
    <cellStyle name="Neutral 35" xfId="12466" xr:uid="{00000000-0005-0000-0000-0000FB310000}"/>
    <cellStyle name="Neutral 36" xfId="12467" xr:uid="{00000000-0005-0000-0000-0000FC310000}"/>
    <cellStyle name="Neutral 37" xfId="12468" xr:uid="{00000000-0005-0000-0000-0000FD310000}"/>
    <cellStyle name="Neutral 38" xfId="12469" xr:uid="{00000000-0005-0000-0000-0000FE310000}"/>
    <cellStyle name="Neutral 39" xfId="12470" xr:uid="{00000000-0005-0000-0000-0000FF310000}"/>
    <cellStyle name="Neutral 4" xfId="1755" xr:uid="{00000000-0005-0000-0000-000000320000}"/>
    <cellStyle name="Neutral 4 2" xfId="20590" xr:uid="{00000000-0005-0000-0000-000001320000}"/>
    <cellStyle name="Neutral 4 3" xfId="12471" xr:uid="{00000000-0005-0000-0000-000002320000}"/>
    <cellStyle name="Neutral 40" xfId="12472" xr:uid="{00000000-0005-0000-0000-000003320000}"/>
    <cellStyle name="Neutral 41" xfId="12473" xr:uid="{00000000-0005-0000-0000-000004320000}"/>
    <cellStyle name="Neutral 42" xfId="12474" xr:uid="{00000000-0005-0000-0000-000005320000}"/>
    <cellStyle name="Neutral 43" xfId="12475" xr:uid="{00000000-0005-0000-0000-000006320000}"/>
    <cellStyle name="Neutral 44" xfId="12476" xr:uid="{00000000-0005-0000-0000-000007320000}"/>
    <cellStyle name="Neutral 45" xfId="12477" xr:uid="{00000000-0005-0000-0000-000008320000}"/>
    <cellStyle name="Neutral 46" xfId="12478" xr:uid="{00000000-0005-0000-0000-000009320000}"/>
    <cellStyle name="Neutral 47" xfId="12479" xr:uid="{00000000-0005-0000-0000-00000A320000}"/>
    <cellStyle name="Neutral 48" xfId="12480" xr:uid="{00000000-0005-0000-0000-00000B320000}"/>
    <cellStyle name="Neutral 49" xfId="12481" xr:uid="{00000000-0005-0000-0000-00000C320000}"/>
    <cellStyle name="Neutral 5" xfId="12482" xr:uid="{00000000-0005-0000-0000-00000D320000}"/>
    <cellStyle name="Neutral 5 2" xfId="20591" xr:uid="{00000000-0005-0000-0000-00000E320000}"/>
    <cellStyle name="Neutral 50" xfId="12483" xr:uid="{00000000-0005-0000-0000-00000F320000}"/>
    <cellStyle name="Neutral 51" xfId="12484" xr:uid="{00000000-0005-0000-0000-000010320000}"/>
    <cellStyle name="Neutral 52" xfId="12485" xr:uid="{00000000-0005-0000-0000-000011320000}"/>
    <cellStyle name="Neutral 53" xfId="12486" xr:uid="{00000000-0005-0000-0000-000012320000}"/>
    <cellStyle name="Neutral 54" xfId="12487" xr:uid="{00000000-0005-0000-0000-000013320000}"/>
    <cellStyle name="Neutral 55" xfId="12488" xr:uid="{00000000-0005-0000-0000-000014320000}"/>
    <cellStyle name="Neutral 56" xfId="12489" xr:uid="{00000000-0005-0000-0000-000015320000}"/>
    <cellStyle name="Neutral 57" xfId="12490" xr:uid="{00000000-0005-0000-0000-000016320000}"/>
    <cellStyle name="Neutral 58" xfId="12491" xr:uid="{00000000-0005-0000-0000-000017320000}"/>
    <cellStyle name="Neutral 59" xfId="12492" xr:uid="{00000000-0005-0000-0000-000018320000}"/>
    <cellStyle name="Neutral 6" xfId="12493" xr:uid="{00000000-0005-0000-0000-000019320000}"/>
    <cellStyle name="Neutral 60" xfId="12494" xr:uid="{00000000-0005-0000-0000-00001A320000}"/>
    <cellStyle name="Neutral 61" xfId="12495" xr:uid="{00000000-0005-0000-0000-00001B320000}"/>
    <cellStyle name="Neutral 62" xfId="12496" xr:uid="{00000000-0005-0000-0000-00001C320000}"/>
    <cellStyle name="Neutral 63" xfId="12497" xr:uid="{00000000-0005-0000-0000-00001D320000}"/>
    <cellStyle name="Neutral 64" xfId="12498" xr:uid="{00000000-0005-0000-0000-00001E320000}"/>
    <cellStyle name="Neutral 65" xfId="12499" xr:uid="{00000000-0005-0000-0000-00001F320000}"/>
    <cellStyle name="Neutral 66" xfId="12500" xr:uid="{00000000-0005-0000-0000-000020320000}"/>
    <cellStyle name="Neutral 67" xfId="12501" xr:uid="{00000000-0005-0000-0000-000021320000}"/>
    <cellStyle name="Neutral 68" xfId="12502" xr:uid="{00000000-0005-0000-0000-000022320000}"/>
    <cellStyle name="Neutral 69" xfId="12503" xr:uid="{00000000-0005-0000-0000-000023320000}"/>
    <cellStyle name="Neutral 7" xfId="12504" xr:uid="{00000000-0005-0000-0000-000024320000}"/>
    <cellStyle name="Neutral 70" xfId="12505" xr:uid="{00000000-0005-0000-0000-000025320000}"/>
    <cellStyle name="Neutral 71" xfId="12506" xr:uid="{00000000-0005-0000-0000-000026320000}"/>
    <cellStyle name="Neutral 72" xfId="12507" xr:uid="{00000000-0005-0000-0000-000027320000}"/>
    <cellStyle name="Neutral 73" xfId="12508" xr:uid="{00000000-0005-0000-0000-000028320000}"/>
    <cellStyle name="Neutral 74" xfId="12509" xr:uid="{00000000-0005-0000-0000-000029320000}"/>
    <cellStyle name="Neutral 75" xfId="12510" xr:uid="{00000000-0005-0000-0000-00002A320000}"/>
    <cellStyle name="Neutral 76" xfId="12511" xr:uid="{00000000-0005-0000-0000-00002B320000}"/>
    <cellStyle name="Neutral 77" xfId="12512" xr:uid="{00000000-0005-0000-0000-00002C320000}"/>
    <cellStyle name="Neutral 78" xfId="12513" xr:uid="{00000000-0005-0000-0000-00002D320000}"/>
    <cellStyle name="Neutral 79" xfId="12514" xr:uid="{00000000-0005-0000-0000-00002E320000}"/>
    <cellStyle name="Neutral 8" xfId="12515" xr:uid="{00000000-0005-0000-0000-00002F320000}"/>
    <cellStyle name="Neutral 80" xfId="12516" xr:uid="{00000000-0005-0000-0000-000030320000}"/>
    <cellStyle name="Neutral 81" xfId="12517" xr:uid="{00000000-0005-0000-0000-000031320000}"/>
    <cellStyle name="Neutral 82" xfId="12518" xr:uid="{00000000-0005-0000-0000-000032320000}"/>
    <cellStyle name="Neutral 83" xfId="12519" xr:uid="{00000000-0005-0000-0000-000033320000}"/>
    <cellStyle name="Neutral 84" xfId="12520" xr:uid="{00000000-0005-0000-0000-000034320000}"/>
    <cellStyle name="Neutral 85" xfId="12521" xr:uid="{00000000-0005-0000-0000-000035320000}"/>
    <cellStyle name="Neutral 86" xfId="12522" xr:uid="{00000000-0005-0000-0000-000036320000}"/>
    <cellStyle name="Neutral 87" xfId="12523" xr:uid="{00000000-0005-0000-0000-000037320000}"/>
    <cellStyle name="Neutral 88" xfId="12524" xr:uid="{00000000-0005-0000-0000-000038320000}"/>
    <cellStyle name="Neutral 89" xfId="12525" xr:uid="{00000000-0005-0000-0000-000039320000}"/>
    <cellStyle name="Neutral 9" xfId="12526" xr:uid="{00000000-0005-0000-0000-00003A320000}"/>
    <cellStyle name="Neutral 90" xfId="12527" xr:uid="{00000000-0005-0000-0000-00003B320000}"/>
    <cellStyle name="Neutral 91" xfId="12528" xr:uid="{00000000-0005-0000-0000-00003C320000}"/>
    <cellStyle name="Neutral 92" xfId="12529" xr:uid="{00000000-0005-0000-0000-00003D320000}"/>
    <cellStyle name="Neutral 93" xfId="12530" xr:uid="{00000000-0005-0000-0000-00003E320000}"/>
    <cellStyle name="Neutral 94" xfId="12531" xr:uid="{00000000-0005-0000-0000-00003F320000}"/>
    <cellStyle name="Neutral 95" xfId="12532" xr:uid="{00000000-0005-0000-0000-000040320000}"/>
    <cellStyle name="Neutral 96" xfId="12533" xr:uid="{00000000-0005-0000-0000-000041320000}"/>
    <cellStyle name="Neutral 97" xfId="12534" xr:uid="{00000000-0005-0000-0000-000042320000}"/>
    <cellStyle name="Neutral 98" xfId="12535" xr:uid="{00000000-0005-0000-0000-000043320000}"/>
    <cellStyle name="Neutral 99" xfId="12536" xr:uid="{00000000-0005-0000-0000-000044320000}"/>
    <cellStyle name="New Times Roman" xfId="12537" xr:uid="{00000000-0005-0000-0000-000045320000}"/>
    <cellStyle name="NEW1" xfId="12538" xr:uid="{00000000-0005-0000-0000-000046320000}"/>
    <cellStyle name="NEW3" xfId="12539" xr:uid="{00000000-0005-0000-0000-000047320000}"/>
    <cellStyle name="no dec" xfId="572" xr:uid="{00000000-0005-0000-0000-000048320000}"/>
    <cellStyle name="no dec 10" xfId="12540" xr:uid="{00000000-0005-0000-0000-000049320000}"/>
    <cellStyle name="no dec 11" xfId="12541" xr:uid="{00000000-0005-0000-0000-00004A320000}"/>
    <cellStyle name="no dec 12" xfId="12542" xr:uid="{00000000-0005-0000-0000-00004B320000}"/>
    <cellStyle name="no dec 13" xfId="12543" xr:uid="{00000000-0005-0000-0000-00004C320000}"/>
    <cellStyle name="no dec 2" xfId="12544" xr:uid="{00000000-0005-0000-0000-00004D320000}"/>
    <cellStyle name="no dec 3" xfId="12545" xr:uid="{00000000-0005-0000-0000-00004E320000}"/>
    <cellStyle name="no dec 4" xfId="12546" xr:uid="{00000000-0005-0000-0000-00004F320000}"/>
    <cellStyle name="no dec 5" xfId="12547" xr:uid="{00000000-0005-0000-0000-000050320000}"/>
    <cellStyle name="no dec 6" xfId="12548" xr:uid="{00000000-0005-0000-0000-000051320000}"/>
    <cellStyle name="no dec 7" xfId="12549" xr:uid="{00000000-0005-0000-0000-000052320000}"/>
    <cellStyle name="no dec 8" xfId="12550" xr:uid="{00000000-0005-0000-0000-000053320000}"/>
    <cellStyle name="no dec 9" xfId="12551" xr:uid="{00000000-0005-0000-0000-000054320000}"/>
    <cellStyle name="non-input" xfId="12552" xr:uid="{00000000-0005-0000-0000-000055320000}"/>
    <cellStyle name="NonPrint_TemTitle" xfId="12553" xr:uid="{00000000-0005-0000-0000-000056320000}"/>
    <cellStyle name="Noríal_silicon_object_tcsi" xfId="12554" xr:uid="{00000000-0005-0000-0000-000057320000}"/>
    <cellStyle name="Norma - Style1" xfId="12555" xr:uid="{00000000-0005-0000-0000-000058320000}"/>
    <cellStyle name="Norma - Style2" xfId="12556" xr:uid="{00000000-0005-0000-0000-000059320000}"/>
    <cellStyle name="Norma - Style3" xfId="12557" xr:uid="{00000000-0005-0000-0000-00005A320000}"/>
    <cellStyle name="Norma - Style4" xfId="12558" xr:uid="{00000000-0005-0000-0000-00005B320000}"/>
    <cellStyle name="Norma - Style5" xfId="12559" xr:uid="{00000000-0005-0000-0000-00005C320000}"/>
    <cellStyle name="Norma - Style6" xfId="12560" xr:uid="{00000000-0005-0000-0000-00005D320000}"/>
    <cellStyle name="Norma - Style7" xfId="12561" xr:uid="{00000000-0005-0000-0000-00005E320000}"/>
    <cellStyle name="Norma - Style8" xfId="12562" xr:uid="{00000000-0005-0000-0000-00005F320000}"/>
    <cellStyle name="Normal" xfId="0" builtinId="0"/>
    <cellStyle name="Normal - Style1" xfId="573" xr:uid="{00000000-0005-0000-0000-000061320000}"/>
    <cellStyle name="Normal - Style1 10" xfId="2053" xr:uid="{00000000-0005-0000-0000-000062320000}"/>
    <cellStyle name="Normal - Style1 10 10" xfId="12563" xr:uid="{00000000-0005-0000-0000-000063320000}"/>
    <cellStyle name="Normal - Style1 10 11" xfId="12564" xr:uid="{00000000-0005-0000-0000-000064320000}"/>
    <cellStyle name="Normal - Style1 10 12" xfId="12565" xr:uid="{00000000-0005-0000-0000-000065320000}"/>
    <cellStyle name="Normal - Style1 10 13" xfId="12566" xr:uid="{00000000-0005-0000-0000-000066320000}"/>
    <cellStyle name="Normal - Style1 10 14" xfId="12567" xr:uid="{00000000-0005-0000-0000-000067320000}"/>
    <cellStyle name="Normal - Style1 10 2" xfId="12568" xr:uid="{00000000-0005-0000-0000-000068320000}"/>
    <cellStyle name="Normal - Style1 10 3" xfId="12569" xr:uid="{00000000-0005-0000-0000-000069320000}"/>
    <cellStyle name="Normal - Style1 10 4" xfId="12570" xr:uid="{00000000-0005-0000-0000-00006A320000}"/>
    <cellStyle name="Normal - Style1 10 5" xfId="12571" xr:uid="{00000000-0005-0000-0000-00006B320000}"/>
    <cellStyle name="Normal - Style1 10 6" xfId="12572" xr:uid="{00000000-0005-0000-0000-00006C320000}"/>
    <cellStyle name="Normal - Style1 10 7" xfId="12573" xr:uid="{00000000-0005-0000-0000-00006D320000}"/>
    <cellStyle name="Normal - Style1 10 8" xfId="12574" xr:uid="{00000000-0005-0000-0000-00006E320000}"/>
    <cellStyle name="Normal - Style1 10 9" xfId="12575" xr:uid="{00000000-0005-0000-0000-00006F320000}"/>
    <cellStyle name="Normal - Style1 11" xfId="12576" xr:uid="{00000000-0005-0000-0000-000070320000}"/>
    <cellStyle name="Normal - Style1 11 10" xfId="12577" xr:uid="{00000000-0005-0000-0000-000071320000}"/>
    <cellStyle name="Normal - Style1 11 11" xfId="12578" xr:uid="{00000000-0005-0000-0000-000072320000}"/>
    <cellStyle name="Normal - Style1 11 12" xfId="12579" xr:uid="{00000000-0005-0000-0000-000073320000}"/>
    <cellStyle name="Normal - Style1 11 13" xfId="12580" xr:uid="{00000000-0005-0000-0000-000074320000}"/>
    <cellStyle name="Normal - Style1 11 14" xfId="12581" xr:uid="{00000000-0005-0000-0000-000075320000}"/>
    <cellStyle name="Normal - Style1 11 2" xfId="12582" xr:uid="{00000000-0005-0000-0000-000076320000}"/>
    <cellStyle name="Normal - Style1 11 3" xfId="12583" xr:uid="{00000000-0005-0000-0000-000077320000}"/>
    <cellStyle name="Normal - Style1 11 4" xfId="12584" xr:uid="{00000000-0005-0000-0000-000078320000}"/>
    <cellStyle name="Normal - Style1 11 5" xfId="12585" xr:uid="{00000000-0005-0000-0000-000079320000}"/>
    <cellStyle name="Normal - Style1 11 6" xfId="12586" xr:uid="{00000000-0005-0000-0000-00007A320000}"/>
    <cellStyle name="Normal - Style1 11 7" xfId="12587" xr:uid="{00000000-0005-0000-0000-00007B320000}"/>
    <cellStyle name="Normal - Style1 11 8" xfId="12588" xr:uid="{00000000-0005-0000-0000-00007C320000}"/>
    <cellStyle name="Normal - Style1 11 9" xfId="12589" xr:uid="{00000000-0005-0000-0000-00007D320000}"/>
    <cellStyle name="Normal - Style1 12" xfId="12590" xr:uid="{00000000-0005-0000-0000-00007E320000}"/>
    <cellStyle name="Normal - Style1 12 10" xfId="12591" xr:uid="{00000000-0005-0000-0000-00007F320000}"/>
    <cellStyle name="Normal - Style1 12 11" xfId="12592" xr:uid="{00000000-0005-0000-0000-000080320000}"/>
    <cellStyle name="Normal - Style1 12 12" xfId="12593" xr:uid="{00000000-0005-0000-0000-000081320000}"/>
    <cellStyle name="Normal - Style1 12 13" xfId="12594" xr:uid="{00000000-0005-0000-0000-000082320000}"/>
    <cellStyle name="Normal - Style1 12 14" xfId="12595" xr:uid="{00000000-0005-0000-0000-000083320000}"/>
    <cellStyle name="Normal - Style1 12 2" xfId="12596" xr:uid="{00000000-0005-0000-0000-000084320000}"/>
    <cellStyle name="Normal - Style1 12 3" xfId="12597" xr:uid="{00000000-0005-0000-0000-000085320000}"/>
    <cellStyle name="Normal - Style1 12 4" xfId="12598" xr:uid="{00000000-0005-0000-0000-000086320000}"/>
    <cellStyle name="Normal - Style1 12 5" xfId="12599" xr:uid="{00000000-0005-0000-0000-000087320000}"/>
    <cellStyle name="Normal - Style1 12 6" xfId="12600" xr:uid="{00000000-0005-0000-0000-000088320000}"/>
    <cellStyle name="Normal - Style1 12 7" xfId="12601" xr:uid="{00000000-0005-0000-0000-000089320000}"/>
    <cellStyle name="Normal - Style1 12 8" xfId="12602" xr:uid="{00000000-0005-0000-0000-00008A320000}"/>
    <cellStyle name="Normal - Style1 12 9" xfId="12603" xr:uid="{00000000-0005-0000-0000-00008B320000}"/>
    <cellStyle name="Normal - Style1 13" xfId="12604" xr:uid="{00000000-0005-0000-0000-00008C320000}"/>
    <cellStyle name="Normal - Style1 13 10" xfId="12605" xr:uid="{00000000-0005-0000-0000-00008D320000}"/>
    <cellStyle name="Normal - Style1 13 11" xfId="12606" xr:uid="{00000000-0005-0000-0000-00008E320000}"/>
    <cellStyle name="Normal - Style1 13 12" xfId="12607" xr:uid="{00000000-0005-0000-0000-00008F320000}"/>
    <cellStyle name="Normal - Style1 13 13" xfId="12608" xr:uid="{00000000-0005-0000-0000-000090320000}"/>
    <cellStyle name="Normal - Style1 13 14" xfId="12609" xr:uid="{00000000-0005-0000-0000-000091320000}"/>
    <cellStyle name="Normal - Style1 13 2" xfId="12610" xr:uid="{00000000-0005-0000-0000-000092320000}"/>
    <cellStyle name="Normal - Style1 13 3" xfId="12611" xr:uid="{00000000-0005-0000-0000-000093320000}"/>
    <cellStyle name="Normal - Style1 13 4" xfId="12612" xr:uid="{00000000-0005-0000-0000-000094320000}"/>
    <cellStyle name="Normal - Style1 13 5" xfId="12613" xr:uid="{00000000-0005-0000-0000-000095320000}"/>
    <cellStyle name="Normal - Style1 13 6" xfId="12614" xr:uid="{00000000-0005-0000-0000-000096320000}"/>
    <cellStyle name="Normal - Style1 13 7" xfId="12615" xr:uid="{00000000-0005-0000-0000-000097320000}"/>
    <cellStyle name="Normal - Style1 13 8" xfId="12616" xr:uid="{00000000-0005-0000-0000-000098320000}"/>
    <cellStyle name="Normal - Style1 13 9" xfId="12617" xr:uid="{00000000-0005-0000-0000-000099320000}"/>
    <cellStyle name="Normal - Style1 14" xfId="12618" xr:uid="{00000000-0005-0000-0000-00009A320000}"/>
    <cellStyle name="Normal - Style1 14 10" xfId="12619" xr:uid="{00000000-0005-0000-0000-00009B320000}"/>
    <cellStyle name="Normal - Style1 14 11" xfId="12620" xr:uid="{00000000-0005-0000-0000-00009C320000}"/>
    <cellStyle name="Normal - Style1 14 12" xfId="12621" xr:uid="{00000000-0005-0000-0000-00009D320000}"/>
    <cellStyle name="Normal - Style1 14 13" xfId="12622" xr:uid="{00000000-0005-0000-0000-00009E320000}"/>
    <cellStyle name="Normal - Style1 14 14" xfId="12623" xr:uid="{00000000-0005-0000-0000-00009F320000}"/>
    <cellStyle name="Normal - Style1 14 2" xfId="12624" xr:uid="{00000000-0005-0000-0000-0000A0320000}"/>
    <cellStyle name="Normal - Style1 14 3" xfId="12625" xr:uid="{00000000-0005-0000-0000-0000A1320000}"/>
    <cellStyle name="Normal - Style1 14 4" xfId="12626" xr:uid="{00000000-0005-0000-0000-0000A2320000}"/>
    <cellStyle name="Normal - Style1 14 5" xfId="12627" xr:uid="{00000000-0005-0000-0000-0000A3320000}"/>
    <cellStyle name="Normal - Style1 14 6" xfId="12628" xr:uid="{00000000-0005-0000-0000-0000A4320000}"/>
    <cellStyle name="Normal - Style1 14 7" xfId="12629" xr:uid="{00000000-0005-0000-0000-0000A5320000}"/>
    <cellStyle name="Normal - Style1 14 8" xfId="12630" xr:uid="{00000000-0005-0000-0000-0000A6320000}"/>
    <cellStyle name="Normal - Style1 14 9" xfId="12631" xr:uid="{00000000-0005-0000-0000-0000A7320000}"/>
    <cellStyle name="Normal - Style1 15" xfId="12632" xr:uid="{00000000-0005-0000-0000-0000A8320000}"/>
    <cellStyle name="Normal - Style1 15 10" xfId="12633" xr:uid="{00000000-0005-0000-0000-0000A9320000}"/>
    <cellStyle name="Normal - Style1 15 11" xfId="12634" xr:uid="{00000000-0005-0000-0000-0000AA320000}"/>
    <cellStyle name="Normal - Style1 15 12" xfId="12635" xr:uid="{00000000-0005-0000-0000-0000AB320000}"/>
    <cellStyle name="Normal - Style1 15 13" xfId="12636" xr:uid="{00000000-0005-0000-0000-0000AC320000}"/>
    <cellStyle name="Normal - Style1 15 14" xfId="12637" xr:uid="{00000000-0005-0000-0000-0000AD320000}"/>
    <cellStyle name="Normal - Style1 15 2" xfId="12638" xr:uid="{00000000-0005-0000-0000-0000AE320000}"/>
    <cellStyle name="Normal - Style1 15 3" xfId="12639" xr:uid="{00000000-0005-0000-0000-0000AF320000}"/>
    <cellStyle name="Normal - Style1 15 4" xfId="12640" xr:uid="{00000000-0005-0000-0000-0000B0320000}"/>
    <cellStyle name="Normal - Style1 15 5" xfId="12641" xr:uid="{00000000-0005-0000-0000-0000B1320000}"/>
    <cellStyle name="Normal - Style1 15 6" xfId="12642" xr:uid="{00000000-0005-0000-0000-0000B2320000}"/>
    <cellStyle name="Normal - Style1 15 7" xfId="12643" xr:uid="{00000000-0005-0000-0000-0000B3320000}"/>
    <cellStyle name="Normal - Style1 15 8" xfId="12644" xr:uid="{00000000-0005-0000-0000-0000B4320000}"/>
    <cellStyle name="Normal - Style1 15 9" xfId="12645" xr:uid="{00000000-0005-0000-0000-0000B5320000}"/>
    <cellStyle name="Normal - Style1 16" xfId="12646" xr:uid="{00000000-0005-0000-0000-0000B6320000}"/>
    <cellStyle name="Normal - Style1 17" xfId="12647" xr:uid="{00000000-0005-0000-0000-0000B7320000}"/>
    <cellStyle name="Normal - Style1 18" xfId="12648" xr:uid="{00000000-0005-0000-0000-0000B8320000}"/>
    <cellStyle name="Normal - Style1 19" xfId="12649" xr:uid="{00000000-0005-0000-0000-0000B9320000}"/>
    <cellStyle name="Normal - Style1 2" xfId="1489" xr:uid="{00000000-0005-0000-0000-0000BA320000}"/>
    <cellStyle name="Normal - Style1 2 10" xfId="12651" xr:uid="{00000000-0005-0000-0000-0000BB320000}"/>
    <cellStyle name="Normal - Style1 2 11" xfId="12652" xr:uid="{00000000-0005-0000-0000-0000BC320000}"/>
    <cellStyle name="Normal - Style1 2 12" xfId="12653" xr:uid="{00000000-0005-0000-0000-0000BD320000}"/>
    <cellStyle name="Normal - Style1 2 13" xfId="12654" xr:uid="{00000000-0005-0000-0000-0000BE320000}"/>
    <cellStyle name="Normal - Style1 2 14" xfId="12655" xr:uid="{00000000-0005-0000-0000-0000BF320000}"/>
    <cellStyle name="Normal - Style1 2 15" xfId="12650" xr:uid="{00000000-0005-0000-0000-0000C0320000}"/>
    <cellStyle name="Normal - Style1 2 2" xfId="12656" xr:uid="{00000000-0005-0000-0000-0000C1320000}"/>
    <cellStyle name="Normal - Style1 2 3" xfId="12657" xr:uid="{00000000-0005-0000-0000-0000C2320000}"/>
    <cellStyle name="Normal - Style1 2 4" xfId="12658" xr:uid="{00000000-0005-0000-0000-0000C3320000}"/>
    <cellStyle name="Normal - Style1 2 5" xfId="12659" xr:uid="{00000000-0005-0000-0000-0000C4320000}"/>
    <cellStyle name="Normal - Style1 2 6" xfId="12660" xr:uid="{00000000-0005-0000-0000-0000C5320000}"/>
    <cellStyle name="Normal - Style1 2 7" xfId="12661" xr:uid="{00000000-0005-0000-0000-0000C6320000}"/>
    <cellStyle name="Normal - Style1 2 8" xfId="12662" xr:uid="{00000000-0005-0000-0000-0000C7320000}"/>
    <cellStyle name="Normal - Style1 2 9" xfId="12663" xr:uid="{00000000-0005-0000-0000-0000C8320000}"/>
    <cellStyle name="Normal - Style1 20" xfId="12664" xr:uid="{00000000-0005-0000-0000-0000C9320000}"/>
    <cellStyle name="Normal - Style1 21" xfId="12665" xr:uid="{00000000-0005-0000-0000-0000CA320000}"/>
    <cellStyle name="Normal - Style1 22" xfId="12666" xr:uid="{00000000-0005-0000-0000-0000CB320000}"/>
    <cellStyle name="Normal - Style1 23" xfId="12667" xr:uid="{00000000-0005-0000-0000-0000CC320000}"/>
    <cellStyle name="Normal - Style1 24" xfId="12668" xr:uid="{00000000-0005-0000-0000-0000CD320000}"/>
    <cellStyle name="Normal - Style1 25" xfId="12669" xr:uid="{00000000-0005-0000-0000-0000CE320000}"/>
    <cellStyle name="Normal - Style1 26" xfId="12670" xr:uid="{00000000-0005-0000-0000-0000CF320000}"/>
    <cellStyle name="Normal - Style1 27" xfId="12671" xr:uid="{00000000-0005-0000-0000-0000D0320000}"/>
    <cellStyle name="Normal - Style1 28" xfId="12672" xr:uid="{00000000-0005-0000-0000-0000D1320000}"/>
    <cellStyle name="Normal - Style1 29" xfId="17763" xr:uid="{00000000-0005-0000-0000-0000D2320000}"/>
    <cellStyle name="Normal - Style1 3" xfId="12673" xr:uid="{00000000-0005-0000-0000-0000D3320000}"/>
    <cellStyle name="Normal - Style1 3 10" xfId="12674" xr:uid="{00000000-0005-0000-0000-0000D4320000}"/>
    <cellStyle name="Normal - Style1 3 11" xfId="12675" xr:uid="{00000000-0005-0000-0000-0000D5320000}"/>
    <cellStyle name="Normal - Style1 3 12" xfId="12676" xr:uid="{00000000-0005-0000-0000-0000D6320000}"/>
    <cellStyle name="Normal - Style1 3 13" xfId="12677" xr:uid="{00000000-0005-0000-0000-0000D7320000}"/>
    <cellStyle name="Normal - Style1 3 14" xfId="12678" xr:uid="{00000000-0005-0000-0000-0000D8320000}"/>
    <cellStyle name="Normal - Style1 3 2" xfId="12679" xr:uid="{00000000-0005-0000-0000-0000D9320000}"/>
    <cellStyle name="Normal - Style1 3 3" xfId="12680" xr:uid="{00000000-0005-0000-0000-0000DA320000}"/>
    <cellStyle name="Normal - Style1 3 4" xfId="12681" xr:uid="{00000000-0005-0000-0000-0000DB320000}"/>
    <cellStyle name="Normal - Style1 3 5" xfId="12682" xr:uid="{00000000-0005-0000-0000-0000DC320000}"/>
    <cellStyle name="Normal - Style1 3 6" xfId="12683" xr:uid="{00000000-0005-0000-0000-0000DD320000}"/>
    <cellStyle name="Normal - Style1 3 7" xfId="12684" xr:uid="{00000000-0005-0000-0000-0000DE320000}"/>
    <cellStyle name="Normal - Style1 3 8" xfId="12685" xr:uid="{00000000-0005-0000-0000-0000DF320000}"/>
    <cellStyle name="Normal - Style1 3 9" xfId="12686" xr:uid="{00000000-0005-0000-0000-0000E0320000}"/>
    <cellStyle name="Normal - Style1 30" xfId="2064" xr:uid="{00000000-0005-0000-0000-0000E1320000}"/>
    <cellStyle name="Normal - Style1 4" xfId="12687" xr:uid="{00000000-0005-0000-0000-0000E2320000}"/>
    <cellStyle name="Normal - Style1 4 10" xfId="12688" xr:uid="{00000000-0005-0000-0000-0000E3320000}"/>
    <cellStyle name="Normal - Style1 4 11" xfId="12689" xr:uid="{00000000-0005-0000-0000-0000E4320000}"/>
    <cellStyle name="Normal - Style1 4 12" xfId="12690" xr:uid="{00000000-0005-0000-0000-0000E5320000}"/>
    <cellStyle name="Normal - Style1 4 13" xfId="12691" xr:uid="{00000000-0005-0000-0000-0000E6320000}"/>
    <cellStyle name="Normal - Style1 4 14" xfId="12692" xr:uid="{00000000-0005-0000-0000-0000E7320000}"/>
    <cellStyle name="Normal - Style1 4 2" xfId="12693" xr:uid="{00000000-0005-0000-0000-0000E8320000}"/>
    <cellStyle name="Normal - Style1 4 3" xfId="12694" xr:uid="{00000000-0005-0000-0000-0000E9320000}"/>
    <cellStyle name="Normal - Style1 4 4" xfId="12695" xr:uid="{00000000-0005-0000-0000-0000EA320000}"/>
    <cellStyle name="Normal - Style1 4 5" xfId="12696" xr:uid="{00000000-0005-0000-0000-0000EB320000}"/>
    <cellStyle name="Normal - Style1 4 6" xfId="12697" xr:uid="{00000000-0005-0000-0000-0000EC320000}"/>
    <cellStyle name="Normal - Style1 4 7" xfId="12698" xr:uid="{00000000-0005-0000-0000-0000ED320000}"/>
    <cellStyle name="Normal - Style1 4 8" xfId="12699" xr:uid="{00000000-0005-0000-0000-0000EE320000}"/>
    <cellStyle name="Normal - Style1 4 9" xfId="12700" xr:uid="{00000000-0005-0000-0000-0000EF320000}"/>
    <cellStyle name="Normal - Style1 5" xfId="12701" xr:uid="{00000000-0005-0000-0000-0000F0320000}"/>
    <cellStyle name="Normal - Style1 5 10" xfId="12702" xr:uid="{00000000-0005-0000-0000-0000F1320000}"/>
    <cellStyle name="Normal - Style1 5 11" xfId="12703" xr:uid="{00000000-0005-0000-0000-0000F2320000}"/>
    <cellStyle name="Normal - Style1 5 12" xfId="12704" xr:uid="{00000000-0005-0000-0000-0000F3320000}"/>
    <cellStyle name="Normal - Style1 5 13" xfId="12705" xr:uid="{00000000-0005-0000-0000-0000F4320000}"/>
    <cellStyle name="Normal - Style1 5 14" xfId="12706" xr:uid="{00000000-0005-0000-0000-0000F5320000}"/>
    <cellStyle name="Normal - Style1 5 2" xfId="12707" xr:uid="{00000000-0005-0000-0000-0000F6320000}"/>
    <cellStyle name="Normal - Style1 5 3" xfId="12708" xr:uid="{00000000-0005-0000-0000-0000F7320000}"/>
    <cellStyle name="Normal - Style1 5 4" xfId="12709" xr:uid="{00000000-0005-0000-0000-0000F8320000}"/>
    <cellStyle name="Normal - Style1 5 5" xfId="12710" xr:uid="{00000000-0005-0000-0000-0000F9320000}"/>
    <cellStyle name="Normal - Style1 5 6" xfId="12711" xr:uid="{00000000-0005-0000-0000-0000FA320000}"/>
    <cellStyle name="Normal - Style1 5 7" xfId="12712" xr:uid="{00000000-0005-0000-0000-0000FB320000}"/>
    <cellStyle name="Normal - Style1 5 8" xfId="12713" xr:uid="{00000000-0005-0000-0000-0000FC320000}"/>
    <cellStyle name="Normal - Style1 5 9" xfId="12714" xr:uid="{00000000-0005-0000-0000-0000FD320000}"/>
    <cellStyle name="Normal - Style1 6" xfId="12715" xr:uid="{00000000-0005-0000-0000-0000FE320000}"/>
    <cellStyle name="Normal - Style1 6 10" xfId="12716" xr:uid="{00000000-0005-0000-0000-0000FF320000}"/>
    <cellStyle name="Normal - Style1 6 11" xfId="12717" xr:uid="{00000000-0005-0000-0000-000000330000}"/>
    <cellStyle name="Normal - Style1 6 12" xfId="12718" xr:uid="{00000000-0005-0000-0000-000001330000}"/>
    <cellStyle name="Normal - Style1 6 13" xfId="12719" xr:uid="{00000000-0005-0000-0000-000002330000}"/>
    <cellStyle name="Normal - Style1 6 14" xfId="12720" xr:uid="{00000000-0005-0000-0000-000003330000}"/>
    <cellStyle name="Normal - Style1 6 2" xfId="12721" xr:uid="{00000000-0005-0000-0000-000004330000}"/>
    <cellStyle name="Normal - Style1 6 3" xfId="12722" xr:uid="{00000000-0005-0000-0000-000005330000}"/>
    <cellStyle name="Normal - Style1 6 4" xfId="12723" xr:uid="{00000000-0005-0000-0000-000006330000}"/>
    <cellStyle name="Normal - Style1 6 5" xfId="12724" xr:uid="{00000000-0005-0000-0000-000007330000}"/>
    <cellStyle name="Normal - Style1 6 6" xfId="12725" xr:uid="{00000000-0005-0000-0000-000008330000}"/>
    <cellStyle name="Normal - Style1 6 7" xfId="12726" xr:uid="{00000000-0005-0000-0000-000009330000}"/>
    <cellStyle name="Normal - Style1 6 8" xfId="12727" xr:uid="{00000000-0005-0000-0000-00000A330000}"/>
    <cellStyle name="Normal - Style1 6 9" xfId="12728" xr:uid="{00000000-0005-0000-0000-00000B330000}"/>
    <cellStyle name="Normal - Style1 7" xfId="12729" xr:uid="{00000000-0005-0000-0000-00000C330000}"/>
    <cellStyle name="Normal - Style1 7 10" xfId="12730" xr:uid="{00000000-0005-0000-0000-00000D330000}"/>
    <cellStyle name="Normal - Style1 7 11" xfId="12731" xr:uid="{00000000-0005-0000-0000-00000E330000}"/>
    <cellStyle name="Normal - Style1 7 12" xfId="12732" xr:uid="{00000000-0005-0000-0000-00000F330000}"/>
    <cellStyle name="Normal - Style1 7 13" xfId="12733" xr:uid="{00000000-0005-0000-0000-000010330000}"/>
    <cellStyle name="Normal - Style1 7 14" xfId="12734" xr:uid="{00000000-0005-0000-0000-000011330000}"/>
    <cellStyle name="Normal - Style1 7 2" xfId="12735" xr:uid="{00000000-0005-0000-0000-000012330000}"/>
    <cellStyle name="Normal - Style1 7 3" xfId="12736" xr:uid="{00000000-0005-0000-0000-000013330000}"/>
    <cellStyle name="Normal - Style1 7 4" xfId="12737" xr:uid="{00000000-0005-0000-0000-000014330000}"/>
    <cellStyle name="Normal - Style1 7 5" xfId="12738" xr:uid="{00000000-0005-0000-0000-000015330000}"/>
    <cellStyle name="Normal - Style1 7 6" xfId="12739" xr:uid="{00000000-0005-0000-0000-000016330000}"/>
    <cellStyle name="Normal - Style1 7 7" xfId="12740" xr:uid="{00000000-0005-0000-0000-000017330000}"/>
    <cellStyle name="Normal - Style1 7 8" xfId="12741" xr:uid="{00000000-0005-0000-0000-000018330000}"/>
    <cellStyle name="Normal - Style1 7 9" xfId="12742" xr:uid="{00000000-0005-0000-0000-000019330000}"/>
    <cellStyle name="Normal - Style1 8" xfId="12743" xr:uid="{00000000-0005-0000-0000-00001A330000}"/>
    <cellStyle name="Normal - Style1 8 10" xfId="12744" xr:uid="{00000000-0005-0000-0000-00001B330000}"/>
    <cellStyle name="Normal - Style1 8 11" xfId="12745" xr:uid="{00000000-0005-0000-0000-00001C330000}"/>
    <cellStyle name="Normal - Style1 8 12" xfId="12746" xr:uid="{00000000-0005-0000-0000-00001D330000}"/>
    <cellStyle name="Normal - Style1 8 13" xfId="12747" xr:uid="{00000000-0005-0000-0000-00001E330000}"/>
    <cellStyle name="Normal - Style1 8 14" xfId="12748" xr:uid="{00000000-0005-0000-0000-00001F330000}"/>
    <cellStyle name="Normal - Style1 8 2" xfId="12749" xr:uid="{00000000-0005-0000-0000-000020330000}"/>
    <cellStyle name="Normal - Style1 8 3" xfId="12750" xr:uid="{00000000-0005-0000-0000-000021330000}"/>
    <cellStyle name="Normal - Style1 8 4" xfId="12751" xr:uid="{00000000-0005-0000-0000-000022330000}"/>
    <cellStyle name="Normal - Style1 8 5" xfId="12752" xr:uid="{00000000-0005-0000-0000-000023330000}"/>
    <cellStyle name="Normal - Style1 8 6" xfId="12753" xr:uid="{00000000-0005-0000-0000-000024330000}"/>
    <cellStyle name="Normal - Style1 8 7" xfId="12754" xr:uid="{00000000-0005-0000-0000-000025330000}"/>
    <cellStyle name="Normal - Style1 8 8" xfId="12755" xr:uid="{00000000-0005-0000-0000-000026330000}"/>
    <cellStyle name="Normal - Style1 8 9" xfId="12756" xr:uid="{00000000-0005-0000-0000-000027330000}"/>
    <cellStyle name="Normal - Style1 9" xfId="12757" xr:uid="{00000000-0005-0000-0000-000028330000}"/>
    <cellStyle name="Normal - Style1 9 10" xfId="12758" xr:uid="{00000000-0005-0000-0000-000029330000}"/>
    <cellStyle name="Normal - Style1 9 11" xfId="12759" xr:uid="{00000000-0005-0000-0000-00002A330000}"/>
    <cellStyle name="Normal - Style1 9 12" xfId="12760" xr:uid="{00000000-0005-0000-0000-00002B330000}"/>
    <cellStyle name="Normal - Style1 9 13" xfId="12761" xr:uid="{00000000-0005-0000-0000-00002C330000}"/>
    <cellStyle name="Normal - Style1 9 14" xfId="12762" xr:uid="{00000000-0005-0000-0000-00002D330000}"/>
    <cellStyle name="Normal - Style1 9 2" xfId="12763" xr:uid="{00000000-0005-0000-0000-00002E330000}"/>
    <cellStyle name="Normal - Style1 9 3" xfId="12764" xr:uid="{00000000-0005-0000-0000-00002F330000}"/>
    <cellStyle name="Normal - Style1 9 4" xfId="12765" xr:uid="{00000000-0005-0000-0000-000030330000}"/>
    <cellStyle name="Normal - Style1 9 5" xfId="12766" xr:uid="{00000000-0005-0000-0000-000031330000}"/>
    <cellStyle name="Normal - Style1 9 6" xfId="12767" xr:uid="{00000000-0005-0000-0000-000032330000}"/>
    <cellStyle name="Normal - Style1 9 7" xfId="12768" xr:uid="{00000000-0005-0000-0000-000033330000}"/>
    <cellStyle name="Normal - Style1 9 8" xfId="12769" xr:uid="{00000000-0005-0000-0000-000034330000}"/>
    <cellStyle name="Normal - Style1 9 9" xfId="12770" xr:uid="{00000000-0005-0000-0000-000035330000}"/>
    <cellStyle name="Normal - Style1_AJE Induk" xfId="12771" xr:uid="{00000000-0005-0000-0000-000036330000}"/>
    <cellStyle name="Normal - Style2" xfId="1490" xr:uid="{00000000-0005-0000-0000-000037330000}"/>
    <cellStyle name="Normal - Style2 10" xfId="12772" xr:uid="{00000000-0005-0000-0000-000038330000}"/>
    <cellStyle name="Normal - Style2 11" xfId="12773" xr:uid="{00000000-0005-0000-0000-000039330000}"/>
    <cellStyle name="Normal - Style2 12" xfId="12774" xr:uid="{00000000-0005-0000-0000-00003A330000}"/>
    <cellStyle name="Normal - Style2 13" xfId="12775" xr:uid="{00000000-0005-0000-0000-00003B330000}"/>
    <cellStyle name="Normal - Style2 2" xfId="1491" xr:uid="{00000000-0005-0000-0000-00003C330000}"/>
    <cellStyle name="Normal - Style2 3" xfId="12776" xr:uid="{00000000-0005-0000-0000-00003D330000}"/>
    <cellStyle name="Normal - Style2 4" xfId="12777" xr:uid="{00000000-0005-0000-0000-00003E330000}"/>
    <cellStyle name="Normal - Style2 5" xfId="12778" xr:uid="{00000000-0005-0000-0000-00003F330000}"/>
    <cellStyle name="Normal - Style2 6" xfId="12779" xr:uid="{00000000-0005-0000-0000-000040330000}"/>
    <cellStyle name="Normal - Style2 7" xfId="12780" xr:uid="{00000000-0005-0000-0000-000041330000}"/>
    <cellStyle name="Normal - Style2 8" xfId="12781" xr:uid="{00000000-0005-0000-0000-000042330000}"/>
    <cellStyle name="Normal - Style2 9" xfId="12782" xr:uid="{00000000-0005-0000-0000-000043330000}"/>
    <cellStyle name="Normal - Style3" xfId="1492" xr:uid="{00000000-0005-0000-0000-000044330000}"/>
    <cellStyle name="Normal - Style3 10" xfId="12783" xr:uid="{00000000-0005-0000-0000-000045330000}"/>
    <cellStyle name="Normal - Style3 11" xfId="12784" xr:uid="{00000000-0005-0000-0000-000046330000}"/>
    <cellStyle name="Normal - Style3 12" xfId="12785" xr:uid="{00000000-0005-0000-0000-000047330000}"/>
    <cellStyle name="Normal - Style3 13" xfId="12786" xr:uid="{00000000-0005-0000-0000-000048330000}"/>
    <cellStyle name="Normal - Style3 2" xfId="1493" xr:uid="{00000000-0005-0000-0000-000049330000}"/>
    <cellStyle name="Normal - Style3 3" xfId="12787" xr:uid="{00000000-0005-0000-0000-00004A330000}"/>
    <cellStyle name="Normal - Style3 4" xfId="12788" xr:uid="{00000000-0005-0000-0000-00004B330000}"/>
    <cellStyle name="Normal - Style3 5" xfId="12789" xr:uid="{00000000-0005-0000-0000-00004C330000}"/>
    <cellStyle name="Normal - Style3 6" xfId="12790" xr:uid="{00000000-0005-0000-0000-00004D330000}"/>
    <cellStyle name="Normal - Style3 7" xfId="12791" xr:uid="{00000000-0005-0000-0000-00004E330000}"/>
    <cellStyle name="Normal - Style3 8" xfId="12792" xr:uid="{00000000-0005-0000-0000-00004F330000}"/>
    <cellStyle name="Normal - Style3 9" xfId="12793" xr:uid="{00000000-0005-0000-0000-000050330000}"/>
    <cellStyle name="Normal - Style4" xfId="1494" xr:uid="{00000000-0005-0000-0000-000051330000}"/>
    <cellStyle name="Normal - Style4 10" xfId="12794" xr:uid="{00000000-0005-0000-0000-000052330000}"/>
    <cellStyle name="Normal - Style4 11" xfId="12795" xr:uid="{00000000-0005-0000-0000-000053330000}"/>
    <cellStyle name="Normal - Style4 12" xfId="12796" xr:uid="{00000000-0005-0000-0000-000054330000}"/>
    <cellStyle name="Normal - Style4 13" xfId="12797" xr:uid="{00000000-0005-0000-0000-000055330000}"/>
    <cellStyle name="Normal - Style4 2" xfId="1495" xr:uid="{00000000-0005-0000-0000-000056330000}"/>
    <cellStyle name="Normal - Style4 3" xfId="12798" xr:uid="{00000000-0005-0000-0000-000057330000}"/>
    <cellStyle name="Normal - Style4 4" xfId="12799" xr:uid="{00000000-0005-0000-0000-000058330000}"/>
    <cellStyle name="Normal - Style4 5" xfId="12800" xr:uid="{00000000-0005-0000-0000-000059330000}"/>
    <cellStyle name="Normal - Style4 6" xfId="12801" xr:uid="{00000000-0005-0000-0000-00005A330000}"/>
    <cellStyle name="Normal - Style4 7" xfId="12802" xr:uid="{00000000-0005-0000-0000-00005B330000}"/>
    <cellStyle name="Normal - Style4 8" xfId="12803" xr:uid="{00000000-0005-0000-0000-00005C330000}"/>
    <cellStyle name="Normal - Style4 9" xfId="12804" xr:uid="{00000000-0005-0000-0000-00005D330000}"/>
    <cellStyle name="Normal - Style5" xfId="574" xr:uid="{00000000-0005-0000-0000-00005E330000}"/>
    <cellStyle name="Normal - Style5 10" xfId="12805" xr:uid="{00000000-0005-0000-0000-00005F330000}"/>
    <cellStyle name="Normal - Style5 11" xfId="12806" xr:uid="{00000000-0005-0000-0000-000060330000}"/>
    <cellStyle name="Normal - Style5 12" xfId="12807" xr:uid="{00000000-0005-0000-0000-000061330000}"/>
    <cellStyle name="Normal - Style5 13" xfId="12808" xr:uid="{00000000-0005-0000-0000-000062330000}"/>
    <cellStyle name="Normal - Style5 2" xfId="1497" xr:uid="{00000000-0005-0000-0000-000063330000}"/>
    <cellStyle name="Normal - Style5 3" xfId="1496" xr:uid="{00000000-0005-0000-0000-000064330000}"/>
    <cellStyle name="Normal - Style5 4" xfId="12809" xr:uid="{00000000-0005-0000-0000-000065330000}"/>
    <cellStyle name="Normal - Style5 5" xfId="12810" xr:uid="{00000000-0005-0000-0000-000066330000}"/>
    <cellStyle name="Normal - Style5 6" xfId="12811" xr:uid="{00000000-0005-0000-0000-000067330000}"/>
    <cellStyle name="Normal - Style5 7" xfId="12812" xr:uid="{00000000-0005-0000-0000-000068330000}"/>
    <cellStyle name="Normal - Style5 8" xfId="12813" xr:uid="{00000000-0005-0000-0000-000069330000}"/>
    <cellStyle name="Normal - Style5 9" xfId="12814" xr:uid="{00000000-0005-0000-0000-00006A330000}"/>
    <cellStyle name="Normal - Style6" xfId="575" xr:uid="{00000000-0005-0000-0000-00006B330000}"/>
    <cellStyle name="Normal - Style6 10" xfId="12815" xr:uid="{00000000-0005-0000-0000-00006C330000}"/>
    <cellStyle name="Normal - Style6 11" xfId="12816" xr:uid="{00000000-0005-0000-0000-00006D330000}"/>
    <cellStyle name="Normal - Style6 12" xfId="12817" xr:uid="{00000000-0005-0000-0000-00006E330000}"/>
    <cellStyle name="Normal - Style6 13" xfId="12818" xr:uid="{00000000-0005-0000-0000-00006F330000}"/>
    <cellStyle name="Normal - Style6 2" xfId="1499" xr:uid="{00000000-0005-0000-0000-000070330000}"/>
    <cellStyle name="Normal - Style6 3" xfId="1498" xr:uid="{00000000-0005-0000-0000-000071330000}"/>
    <cellStyle name="Normal - Style6 4" xfId="12819" xr:uid="{00000000-0005-0000-0000-000072330000}"/>
    <cellStyle name="Normal - Style6 5" xfId="12820" xr:uid="{00000000-0005-0000-0000-000073330000}"/>
    <cellStyle name="Normal - Style6 6" xfId="12821" xr:uid="{00000000-0005-0000-0000-000074330000}"/>
    <cellStyle name="Normal - Style6 7" xfId="12822" xr:uid="{00000000-0005-0000-0000-000075330000}"/>
    <cellStyle name="Normal - Style6 8" xfId="12823" xr:uid="{00000000-0005-0000-0000-000076330000}"/>
    <cellStyle name="Normal - Style6 9" xfId="12824" xr:uid="{00000000-0005-0000-0000-000077330000}"/>
    <cellStyle name="Normal - Style7" xfId="1500" xr:uid="{00000000-0005-0000-0000-000078330000}"/>
    <cellStyle name="Normal - Style7 10" xfId="12825" xr:uid="{00000000-0005-0000-0000-000079330000}"/>
    <cellStyle name="Normal - Style7 11" xfId="12826" xr:uid="{00000000-0005-0000-0000-00007A330000}"/>
    <cellStyle name="Normal - Style7 12" xfId="12827" xr:uid="{00000000-0005-0000-0000-00007B330000}"/>
    <cellStyle name="Normal - Style7 13" xfId="12828" xr:uid="{00000000-0005-0000-0000-00007C330000}"/>
    <cellStyle name="Normal - Style7 2" xfId="1501" xr:uid="{00000000-0005-0000-0000-00007D330000}"/>
    <cellStyle name="Normal - Style7 3" xfId="12829" xr:uid="{00000000-0005-0000-0000-00007E330000}"/>
    <cellStyle name="Normal - Style7 4" xfId="12830" xr:uid="{00000000-0005-0000-0000-00007F330000}"/>
    <cellStyle name="Normal - Style7 5" xfId="12831" xr:uid="{00000000-0005-0000-0000-000080330000}"/>
    <cellStyle name="Normal - Style7 6" xfId="12832" xr:uid="{00000000-0005-0000-0000-000081330000}"/>
    <cellStyle name="Normal - Style7 7" xfId="12833" xr:uid="{00000000-0005-0000-0000-000082330000}"/>
    <cellStyle name="Normal - Style7 8" xfId="12834" xr:uid="{00000000-0005-0000-0000-000083330000}"/>
    <cellStyle name="Normal - Style7 9" xfId="12835" xr:uid="{00000000-0005-0000-0000-000084330000}"/>
    <cellStyle name="Normal - Style8" xfId="1502" xr:uid="{00000000-0005-0000-0000-000085330000}"/>
    <cellStyle name="Normal - Style8 10" xfId="12836" xr:uid="{00000000-0005-0000-0000-000086330000}"/>
    <cellStyle name="Normal - Style8 11" xfId="12837" xr:uid="{00000000-0005-0000-0000-000087330000}"/>
    <cellStyle name="Normal - Style8 12" xfId="12838" xr:uid="{00000000-0005-0000-0000-000088330000}"/>
    <cellStyle name="Normal - Style8 13" xfId="12839" xr:uid="{00000000-0005-0000-0000-000089330000}"/>
    <cellStyle name="Normal - Style8 2" xfId="1503" xr:uid="{00000000-0005-0000-0000-00008A330000}"/>
    <cellStyle name="Normal - Style8 3" xfId="12840" xr:uid="{00000000-0005-0000-0000-00008B330000}"/>
    <cellStyle name="Normal - Style8 4" xfId="12841" xr:uid="{00000000-0005-0000-0000-00008C330000}"/>
    <cellStyle name="Normal - Style8 5" xfId="12842" xr:uid="{00000000-0005-0000-0000-00008D330000}"/>
    <cellStyle name="Normal - Style8 6" xfId="12843" xr:uid="{00000000-0005-0000-0000-00008E330000}"/>
    <cellStyle name="Normal - Style8 7" xfId="12844" xr:uid="{00000000-0005-0000-0000-00008F330000}"/>
    <cellStyle name="Normal - Style8 8" xfId="12845" xr:uid="{00000000-0005-0000-0000-000090330000}"/>
    <cellStyle name="Normal - Style8 9" xfId="12846" xr:uid="{00000000-0005-0000-0000-000091330000}"/>
    <cellStyle name="Normal [0]" xfId="1504" xr:uid="{00000000-0005-0000-0000-000092330000}"/>
    <cellStyle name="Normal [1]" xfId="1505" xr:uid="{00000000-0005-0000-0000-000093330000}"/>
    <cellStyle name="Normal [1] 10" xfId="12847" xr:uid="{00000000-0005-0000-0000-000094330000}"/>
    <cellStyle name="Normal [1] 11" xfId="12848" xr:uid="{00000000-0005-0000-0000-000095330000}"/>
    <cellStyle name="Normal [1] 12" xfId="12849" xr:uid="{00000000-0005-0000-0000-000096330000}"/>
    <cellStyle name="Normal [1] 13" xfId="12850" xr:uid="{00000000-0005-0000-0000-000097330000}"/>
    <cellStyle name="Normal [1] 14" xfId="17764" xr:uid="{00000000-0005-0000-0000-000098330000}"/>
    <cellStyle name="Normal [1] 15" xfId="2065" xr:uid="{00000000-0005-0000-0000-000099330000}"/>
    <cellStyle name="Normal [1] 2" xfId="1506" xr:uid="{00000000-0005-0000-0000-00009A330000}"/>
    <cellStyle name="Normal [1] 2 2" xfId="17765" xr:uid="{00000000-0005-0000-0000-00009B330000}"/>
    <cellStyle name="Normal [1] 2 3" xfId="2066" xr:uid="{00000000-0005-0000-0000-00009C330000}"/>
    <cellStyle name="Normal [1] 3" xfId="12851" xr:uid="{00000000-0005-0000-0000-00009D330000}"/>
    <cellStyle name="Normal [1] 4" xfId="12852" xr:uid="{00000000-0005-0000-0000-00009E330000}"/>
    <cellStyle name="Normal [1] 5" xfId="12853" xr:uid="{00000000-0005-0000-0000-00009F330000}"/>
    <cellStyle name="Normal [1] 6" xfId="12854" xr:uid="{00000000-0005-0000-0000-0000A0330000}"/>
    <cellStyle name="Normal [1] 7" xfId="12855" xr:uid="{00000000-0005-0000-0000-0000A1330000}"/>
    <cellStyle name="Normal [1] 8" xfId="12856" xr:uid="{00000000-0005-0000-0000-0000A2330000}"/>
    <cellStyle name="Normal [1] 9" xfId="12857" xr:uid="{00000000-0005-0000-0000-0000A3330000}"/>
    <cellStyle name="Normal [2]" xfId="1507" xr:uid="{00000000-0005-0000-0000-0000A4330000}"/>
    <cellStyle name="Normal [3]" xfId="1508" xr:uid="{00000000-0005-0000-0000-0000A5330000}"/>
    <cellStyle name="Normal [3] 2" xfId="1756" xr:uid="{00000000-0005-0000-0000-0000A6330000}"/>
    <cellStyle name="Normal [3] 3" xfId="21073" xr:uid="{00000000-0005-0000-0000-0000A7330000}"/>
    <cellStyle name="Normal [3] 4" xfId="20597" xr:uid="{00000000-0005-0000-0000-0000A8330000}"/>
    <cellStyle name="Normal 1" xfId="12858" xr:uid="{00000000-0005-0000-0000-0000A9330000}"/>
    <cellStyle name="Normal 10" xfId="46" xr:uid="{00000000-0005-0000-0000-0000AA330000}"/>
    <cellStyle name="Normal 10 2" xfId="47" xr:uid="{00000000-0005-0000-0000-0000AB330000}"/>
    <cellStyle name="Normal 10 2 2" xfId="577" xr:uid="{00000000-0005-0000-0000-0000AC330000}"/>
    <cellStyle name="Normal 10 2 2 2" xfId="12861" xr:uid="{00000000-0005-0000-0000-0000AD330000}"/>
    <cellStyle name="Normal 10 2 2 3" xfId="12860" xr:uid="{00000000-0005-0000-0000-0000AE330000}"/>
    <cellStyle name="Normal 10 2 3" xfId="12862" xr:uid="{00000000-0005-0000-0000-0000AF330000}"/>
    <cellStyle name="Normal 10 2 4" xfId="12859" xr:uid="{00000000-0005-0000-0000-0000B0330000}"/>
    <cellStyle name="Normal 10 3" xfId="578" xr:uid="{00000000-0005-0000-0000-0000B1330000}"/>
    <cellStyle name="Normal 10 3 2" xfId="12864" xr:uid="{00000000-0005-0000-0000-0000B2330000}"/>
    <cellStyle name="Normal 10 3 3" xfId="12865" xr:uid="{00000000-0005-0000-0000-0000B3330000}"/>
    <cellStyle name="Normal 10 3 4" xfId="12863" xr:uid="{00000000-0005-0000-0000-0000B4330000}"/>
    <cellStyle name="Normal 10 4" xfId="576" xr:uid="{00000000-0005-0000-0000-0000B5330000}"/>
    <cellStyle name="Normal 10 4 2" xfId="12866" xr:uid="{00000000-0005-0000-0000-0000B6330000}"/>
    <cellStyle name="Normal 10 4 3" xfId="1509" xr:uid="{00000000-0005-0000-0000-0000B7330000}"/>
    <cellStyle name="Normal 10 5" xfId="12867" xr:uid="{00000000-0005-0000-0000-0000B8330000}"/>
    <cellStyle name="Normal 10 6" xfId="12868" xr:uid="{00000000-0005-0000-0000-0000B9330000}"/>
    <cellStyle name="Normal 10 7" xfId="12869" xr:uid="{00000000-0005-0000-0000-0000BA330000}"/>
    <cellStyle name="Normal 10 8" xfId="12870" xr:uid="{00000000-0005-0000-0000-0000BB330000}"/>
    <cellStyle name="Normal 10_hutang s.d meil 08 inhouse" xfId="12871" xr:uid="{00000000-0005-0000-0000-0000BC330000}"/>
    <cellStyle name="Normal 100" xfId="1757" xr:uid="{00000000-0005-0000-0000-0000BD330000}"/>
    <cellStyle name="Normal 100 2" xfId="1758" xr:uid="{00000000-0005-0000-0000-0000BE330000}"/>
    <cellStyle name="Normal 100 2 2" xfId="20600" xr:uid="{00000000-0005-0000-0000-0000BF330000}"/>
    <cellStyle name="Normal 100 3" xfId="20599" xr:uid="{00000000-0005-0000-0000-0000C0330000}"/>
    <cellStyle name="Normal 100 4" xfId="12872" xr:uid="{00000000-0005-0000-0000-0000C1330000}"/>
    <cellStyle name="Normal 101" xfId="1759" xr:uid="{00000000-0005-0000-0000-0000C2330000}"/>
    <cellStyle name="Normal 101 2" xfId="20601" xr:uid="{00000000-0005-0000-0000-0000C3330000}"/>
    <cellStyle name="Normal 101 3" xfId="12873" xr:uid="{00000000-0005-0000-0000-0000C4330000}"/>
    <cellStyle name="Normal 102" xfId="1760" xr:uid="{00000000-0005-0000-0000-0000C5330000}"/>
    <cellStyle name="Normal 102 2" xfId="20602" xr:uid="{00000000-0005-0000-0000-0000C6330000}"/>
    <cellStyle name="Normal 102 3" xfId="12874" xr:uid="{00000000-0005-0000-0000-0000C7330000}"/>
    <cellStyle name="Normal 103" xfId="1761" xr:uid="{00000000-0005-0000-0000-0000C8330000}"/>
    <cellStyle name="Normal 103 2" xfId="20603" xr:uid="{00000000-0005-0000-0000-0000C9330000}"/>
    <cellStyle name="Normal 103 3" xfId="12875" xr:uid="{00000000-0005-0000-0000-0000CA330000}"/>
    <cellStyle name="Normal 104" xfId="1762" xr:uid="{00000000-0005-0000-0000-0000CB330000}"/>
    <cellStyle name="Normal 104 2" xfId="20604" xr:uid="{00000000-0005-0000-0000-0000CC330000}"/>
    <cellStyle name="Normal 104 3" xfId="12876" xr:uid="{00000000-0005-0000-0000-0000CD330000}"/>
    <cellStyle name="Normal 105" xfId="1763" xr:uid="{00000000-0005-0000-0000-0000CE330000}"/>
    <cellStyle name="Normal 105 2" xfId="20605" xr:uid="{00000000-0005-0000-0000-0000CF330000}"/>
    <cellStyle name="Normal 105 3" xfId="12877" xr:uid="{00000000-0005-0000-0000-0000D0330000}"/>
    <cellStyle name="Normal 106" xfId="1764" xr:uid="{00000000-0005-0000-0000-0000D1330000}"/>
    <cellStyle name="Normal 106 2" xfId="20606" xr:uid="{00000000-0005-0000-0000-0000D2330000}"/>
    <cellStyle name="Normal 106 3" xfId="12878" xr:uid="{00000000-0005-0000-0000-0000D3330000}"/>
    <cellStyle name="Normal 107" xfId="1765" xr:uid="{00000000-0005-0000-0000-0000D4330000}"/>
    <cellStyle name="Normal 107 2" xfId="20607" xr:uid="{00000000-0005-0000-0000-0000D5330000}"/>
    <cellStyle name="Normal 107 3" xfId="12879" xr:uid="{00000000-0005-0000-0000-0000D6330000}"/>
    <cellStyle name="Normal 108" xfId="1766" xr:uid="{00000000-0005-0000-0000-0000D7330000}"/>
    <cellStyle name="Normal 108 2" xfId="20608" xr:uid="{00000000-0005-0000-0000-0000D8330000}"/>
    <cellStyle name="Normal 108 3" xfId="12880" xr:uid="{00000000-0005-0000-0000-0000D9330000}"/>
    <cellStyle name="Normal 109" xfId="1767" xr:uid="{00000000-0005-0000-0000-0000DA330000}"/>
    <cellStyle name="Normal 109 2" xfId="20609" xr:uid="{00000000-0005-0000-0000-0000DB330000}"/>
    <cellStyle name="Normal 109 3" xfId="12881" xr:uid="{00000000-0005-0000-0000-0000DC330000}"/>
    <cellStyle name="Normal 11" xfId="48" xr:uid="{00000000-0005-0000-0000-0000DD330000}"/>
    <cellStyle name="Normal 11 10" xfId="12882" xr:uid="{00000000-0005-0000-0000-0000DE330000}"/>
    <cellStyle name="Normal 11 100" xfId="12883" xr:uid="{00000000-0005-0000-0000-0000DF330000}"/>
    <cellStyle name="Normal 11 101" xfId="12884" xr:uid="{00000000-0005-0000-0000-0000E0330000}"/>
    <cellStyle name="Normal 11 102" xfId="12885" xr:uid="{00000000-0005-0000-0000-0000E1330000}"/>
    <cellStyle name="Normal 11 103" xfId="12886" xr:uid="{00000000-0005-0000-0000-0000E2330000}"/>
    <cellStyle name="Normal 11 104" xfId="12887" xr:uid="{00000000-0005-0000-0000-0000E3330000}"/>
    <cellStyle name="Normal 11 105" xfId="12888" xr:uid="{00000000-0005-0000-0000-0000E4330000}"/>
    <cellStyle name="Normal 11 106" xfId="12889" xr:uid="{00000000-0005-0000-0000-0000E5330000}"/>
    <cellStyle name="Normal 11 107" xfId="12890" xr:uid="{00000000-0005-0000-0000-0000E6330000}"/>
    <cellStyle name="Normal 11 108" xfId="12891" xr:uid="{00000000-0005-0000-0000-0000E7330000}"/>
    <cellStyle name="Normal 11 109" xfId="12892" xr:uid="{00000000-0005-0000-0000-0000E8330000}"/>
    <cellStyle name="Normal 11 11" xfId="12893" xr:uid="{00000000-0005-0000-0000-0000E9330000}"/>
    <cellStyle name="Normal 11 110" xfId="12894" xr:uid="{00000000-0005-0000-0000-0000EA330000}"/>
    <cellStyle name="Normal 11 111" xfId="12895" xr:uid="{00000000-0005-0000-0000-0000EB330000}"/>
    <cellStyle name="Normal 11 112" xfId="12896" xr:uid="{00000000-0005-0000-0000-0000EC330000}"/>
    <cellStyle name="Normal 11 113" xfId="12897" xr:uid="{00000000-0005-0000-0000-0000ED330000}"/>
    <cellStyle name="Normal 11 114" xfId="12898" xr:uid="{00000000-0005-0000-0000-0000EE330000}"/>
    <cellStyle name="Normal 11 115" xfId="12899" xr:uid="{00000000-0005-0000-0000-0000EF330000}"/>
    <cellStyle name="Normal 11 116" xfId="12900" xr:uid="{00000000-0005-0000-0000-0000F0330000}"/>
    <cellStyle name="Normal 11 117" xfId="12901" xr:uid="{00000000-0005-0000-0000-0000F1330000}"/>
    <cellStyle name="Normal 11 118" xfId="12902" xr:uid="{00000000-0005-0000-0000-0000F2330000}"/>
    <cellStyle name="Normal 11 119" xfId="12903" xr:uid="{00000000-0005-0000-0000-0000F3330000}"/>
    <cellStyle name="Normal 11 12" xfId="12904" xr:uid="{00000000-0005-0000-0000-0000F4330000}"/>
    <cellStyle name="Normal 11 120" xfId="12905" xr:uid="{00000000-0005-0000-0000-0000F5330000}"/>
    <cellStyle name="Normal 11 121" xfId="12906" xr:uid="{00000000-0005-0000-0000-0000F6330000}"/>
    <cellStyle name="Normal 11 122" xfId="12907" xr:uid="{00000000-0005-0000-0000-0000F7330000}"/>
    <cellStyle name="Normal 11 123" xfId="12908" xr:uid="{00000000-0005-0000-0000-0000F8330000}"/>
    <cellStyle name="Normal 11 124" xfId="12909" xr:uid="{00000000-0005-0000-0000-0000F9330000}"/>
    <cellStyle name="Normal 11 125" xfId="12910" xr:uid="{00000000-0005-0000-0000-0000FA330000}"/>
    <cellStyle name="Normal 11 126" xfId="12911" xr:uid="{00000000-0005-0000-0000-0000FB330000}"/>
    <cellStyle name="Normal 11 127" xfId="12912" xr:uid="{00000000-0005-0000-0000-0000FC330000}"/>
    <cellStyle name="Normal 11 128" xfId="12913" xr:uid="{00000000-0005-0000-0000-0000FD330000}"/>
    <cellStyle name="Normal 11 129" xfId="12914" xr:uid="{00000000-0005-0000-0000-0000FE330000}"/>
    <cellStyle name="Normal 11 13" xfId="12915" xr:uid="{00000000-0005-0000-0000-0000FF330000}"/>
    <cellStyle name="Normal 11 130" xfId="12916" xr:uid="{00000000-0005-0000-0000-000000340000}"/>
    <cellStyle name="Normal 11 131" xfId="12917" xr:uid="{00000000-0005-0000-0000-000001340000}"/>
    <cellStyle name="Normal 11 132" xfId="12918" xr:uid="{00000000-0005-0000-0000-000002340000}"/>
    <cellStyle name="Normal 11 133" xfId="12919" xr:uid="{00000000-0005-0000-0000-000003340000}"/>
    <cellStyle name="Normal 11 134" xfId="12920" xr:uid="{00000000-0005-0000-0000-000004340000}"/>
    <cellStyle name="Normal 11 135" xfId="12921" xr:uid="{00000000-0005-0000-0000-000005340000}"/>
    <cellStyle name="Normal 11 136" xfId="12922" xr:uid="{00000000-0005-0000-0000-000006340000}"/>
    <cellStyle name="Normal 11 137" xfId="12923" xr:uid="{00000000-0005-0000-0000-000007340000}"/>
    <cellStyle name="Normal 11 138" xfId="12924" xr:uid="{00000000-0005-0000-0000-000008340000}"/>
    <cellStyle name="Normal 11 139" xfId="12925" xr:uid="{00000000-0005-0000-0000-000009340000}"/>
    <cellStyle name="Normal 11 14" xfId="12926" xr:uid="{00000000-0005-0000-0000-00000A340000}"/>
    <cellStyle name="Normal 11 140" xfId="12927" xr:uid="{00000000-0005-0000-0000-00000B340000}"/>
    <cellStyle name="Normal 11 141" xfId="12928" xr:uid="{00000000-0005-0000-0000-00000C340000}"/>
    <cellStyle name="Normal 11 142" xfId="12929" xr:uid="{00000000-0005-0000-0000-00000D340000}"/>
    <cellStyle name="Normal 11 143" xfId="12930" xr:uid="{00000000-0005-0000-0000-00000E340000}"/>
    <cellStyle name="Normal 11 144" xfId="12931" xr:uid="{00000000-0005-0000-0000-00000F340000}"/>
    <cellStyle name="Normal 11 145" xfId="12932" xr:uid="{00000000-0005-0000-0000-000010340000}"/>
    <cellStyle name="Normal 11 146" xfId="12933" xr:uid="{00000000-0005-0000-0000-000011340000}"/>
    <cellStyle name="Normal 11 147" xfId="12934" xr:uid="{00000000-0005-0000-0000-000012340000}"/>
    <cellStyle name="Normal 11 148" xfId="12935" xr:uid="{00000000-0005-0000-0000-000013340000}"/>
    <cellStyle name="Normal 11 149" xfId="12936" xr:uid="{00000000-0005-0000-0000-000014340000}"/>
    <cellStyle name="Normal 11 15" xfId="12937" xr:uid="{00000000-0005-0000-0000-000015340000}"/>
    <cellStyle name="Normal 11 150" xfId="12938" xr:uid="{00000000-0005-0000-0000-000016340000}"/>
    <cellStyle name="Normal 11 151" xfId="12939" xr:uid="{00000000-0005-0000-0000-000017340000}"/>
    <cellStyle name="Normal 11 152" xfId="12940" xr:uid="{00000000-0005-0000-0000-000018340000}"/>
    <cellStyle name="Normal 11 153" xfId="12941" xr:uid="{00000000-0005-0000-0000-000019340000}"/>
    <cellStyle name="Normal 11 154" xfId="12942" xr:uid="{00000000-0005-0000-0000-00001A340000}"/>
    <cellStyle name="Normal 11 155" xfId="12943" xr:uid="{00000000-0005-0000-0000-00001B340000}"/>
    <cellStyle name="Normal 11 156" xfId="12944" xr:uid="{00000000-0005-0000-0000-00001C340000}"/>
    <cellStyle name="Normal 11 157" xfId="12945" xr:uid="{00000000-0005-0000-0000-00001D340000}"/>
    <cellStyle name="Normal 11 158" xfId="12946" xr:uid="{00000000-0005-0000-0000-00001E340000}"/>
    <cellStyle name="Normal 11 159" xfId="12947" xr:uid="{00000000-0005-0000-0000-00001F340000}"/>
    <cellStyle name="Normal 11 16" xfId="12948" xr:uid="{00000000-0005-0000-0000-000020340000}"/>
    <cellStyle name="Normal 11 160" xfId="12949" xr:uid="{00000000-0005-0000-0000-000021340000}"/>
    <cellStyle name="Normal 11 161" xfId="12950" xr:uid="{00000000-0005-0000-0000-000022340000}"/>
    <cellStyle name="Normal 11 162" xfId="12951" xr:uid="{00000000-0005-0000-0000-000023340000}"/>
    <cellStyle name="Normal 11 163" xfId="12952" xr:uid="{00000000-0005-0000-0000-000024340000}"/>
    <cellStyle name="Normal 11 164" xfId="12953" xr:uid="{00000000-0005-0000-0000-000025340000}"/>
    <cellStyle name="Normal 11 165" xfId="12954" xr:uid="{00000000-0005-0000-0000-000026340000}"/>
    <cellStyle name="Normal 11 166" xfId="12955" xr:uid="{00000000-0005-0000-0000-000027340000}"/>
    <cellStyle name="Normal 11 167" xfId="20610" xr:uid="{00000000-0005-0000-0000-000028340000}"/>
    <cellStyle name="Normal 11 17" xfId="12956" xr:uid="{00000000-0005-0000-0000-000029340000}"/>
    <cellStyle name="Normal 11 18" xfId="12957" xr:uid="{00000000-0005-0000-0000-00002A340000}"/>
    <cellStyle name="Normal 11 19" xfId="12958" xr:uid="{00000000-0005-0000-0000-00002B340000}"/>
    <cellStyle name="Normal 11 2" xfId="49" xr:uid="{00000000-0005-0000-0000-00002C340000}"/>
    <cellStyle name="Normal 11 2 2" xfId="580" xr:uid="{00000000-0005-0000-0000-00002D340000}"/>
    <cellStyle name="Normal 11 2 2 2" xfId="12961" xr:uid="{00000000-0005-0000-0000-00002E340000}"/>
    <cellStyle name="Normal 11 2 2 3" xfId="12960" xr:uid="{00000000-0005-0000-0000-00002F340000}"/>
    <cellStyle name="Normal 11 2 2 4" xfId="1040" xr:uid="{00000000-0005-0000-0000-000030340000}"/>
    <cellStyle name="Normal 11 2 3" xfId="12962" xr:uid="{00000000-0005-0000-0000-000031340000}"/>
    <cellStyle name="Normal 11 2 4" xfId="12959" xr:uid="{00000000-0005-0000-0000-000032340000}"/>
    <cellStyle name="Normal 11 2 5" xfId="1193" xr:uid="{00000000-0005-0000-0000-000033340000}"/>
    <cellStyle name="Normal 11 2 6" xfId="868" xr:uid="{00000000-0005-0000-0000-000034340000}"/>
    <cellStyle name="Normal 11 20" xfId="12963" xr:uid="{00000000-0005-0000-0000-000035340000}"/>
    <cellStyle name="Normal 11 21" xfId="12964" xr:uid="{00000000-0005-0000-0000-000036340000}"/>
    <cellStyle name="Normal 11 22" xfId="12965" xr:uid="{00000000-0005-0000-0000-000037340000}"/>
    <cellStyle name="Normal 11 23" xfId="12966" xr:uid="{00000000-0005-0000-0000-000038340000}"/>
    <cellStyle name="Normal 11 24" xfId="12967" xr:uid="{00000000-0005-0000-0000-000039340000}"/>
    <cellStyle name="Normal 11 25" xfId="12968" xr:uid="{00000000-0005-0000-0000-00003A340000}"/>
    <cellStyle name="Normal 11 26" xfId="12969" xr:uid="{00000000-0005-0000-0000-00003B340000}"/>
    <cellStyle name="Normal 11 27" xfId="12970" xr:uid="{00000000-0005-0000-0000-00003C340000}"/>
    <cellStyle name="Normal 11 28" xfId="12971" xr:uid="{00000000-0005-0000-0000-00003D340000}"/>
    <cellStyle name="Normal 11 29" xfId="12972" xr:uid="{00000000-0005-0000-0000-00003E340000}"/>
    <cellStyle name="Normal 11 3" xfId="581" xr:uid="{00000000-0005-0000-0000-00003F340000}"/>
    <cellStyle name="Normal 11 3 2" xfId="1041" xr:uid="{00000000-0005-0000-0000-000040340000}"/>
    <cellStyle name="Normal 11 3 2 2" xfId="12974" xr:uid="{00000000-0005-0000-0000-000041340000}"/>
    <cellStyle name="Normal 11 3 3" xfId="12973" xr:uid="{00000000-0005-0000-0000-000042340000}"/>
    <cellStyle name="Normal 11 3 4" xfId="1194" xr:uid="{00000000-0005-0000-0000-000043340000}"/>
    <cellStyle name="Normal 11 3 5" xfId="869" xr:uid="{00000000-0005-0000-0000-000044340000}"/>
    <cellStyle name="Normal 11 30" xfId="12975" xr:uid="{00000000-0005-0000-0000-000045340000}"/>
    <cellStyle name="Normal 11 31" xfId="12976" xr:uid="{00000000-0005-0000-0000-000046340000}"/>
    <cellStyle name="Normal 11 32" xfId="12977" xr:uid="{00000000-0005-0000-0000-000047340000}"/>
    <cellStyle name="Normal 11 33" xfId="12978" xr:uid="{00000000-0005-0000-0000-000048340000}"/>
    <cellStyle name="Normal 11 34" xfId="12979" xr:uid="{00000000-0005-0000-0000-000049340000}"/>
    <cellStyle name="Normal 11 35" xfId="12980" xr:uid="{00000000-0005-0000-0000-00004A340000}"/>
    <cellStyle name="Normal 11 36" xfId="12981" xr:uid="{00000000-0005-0000-0000-00004B340000}"/>
    <cellStyle name="Normal 11 37" xfId="12982" xr:uid="{00000000-0005-0000-0000-00004C340000}"/>
    <cellStyle name="Normal 11 38" xfId="12983" xr:uid="{00000000-0005-0000-0000-00004D340000}"/>
    <cellStyle name="Normal 11 39" xfId="12984" xr:uid="{00000000-0005-0000-0000-00004E340000}"/>
    <cellStyle name="Normal 11 4" xfId="579" xr:uid="{00000000-0005-0000-0000-00004F340000}"/>
    <cellStyle name="Normal 11 4 2" xfId="1510" xr:uid="{00000000-0005-0000-0000-000050340000}"/>
    <cellStyle name="Normal 11 40" xfId="12985" xr:uid="{00000000-0005-0000-0000-000051340000}"/>
    <cellStyle name="Normal 11 41" xfId="12986" xr:uid="{00000000-0005-0000-0000-000052340000}"/>
    <cellStyle name="Normal 11 42" xfId="12987" xr:uid="{00000000-0005-0000-0000-000053340000}"/>
    <cellStyle name="Normal 11 43" xfId="12988" xr:uid="{00000000-0005-0000-0000-000054340000}"/>
    <cellStyle name="Normal 11 44" xfId="12989" xr:uid="{00000000-0005-0000-0000-000055340000}"/>
    <cellStyle name="Normal 11 45" xfId="12990" xr:uid="{00000000-0005-0000-0000-000056340000}"/>
    <cellStyle name="Normal 11 46" xfId="12991" xr:uid="{00000000-0005-0000-0000-000057340000}"/>
    <cellStyle name="Normal 11 47" xfId="12992" xr:uid="{00000000-0005-0000-0000-000058340000}"/>
    <cellStyle name="Normal 11 48" xfId="12993" xr:uid="{00000000-0005-0000-0000-000059340000}"/>
    <cellStyle name="Normal 11 49" xfId="12994" xr:uid="{00000000-0005-0000-0000-00005A340000}"/>
    <cellStyle name="Normal 11 5" xfId="12995" xr:uid="{00000000-0005-0000-0000-00005B340000}"/>
    <cellStyle name="Normal 11 50" xfId="12996" xr:uid="{00000000-0005-0000-0000-00005C340000}"/>
    <cellStyle name="Normal 11 51" xfId="12997" xr:uid="{00000000-0005-0000-0000-00005D340000}"/>
    <cellStyle name="Normal 11 52" xfId="12998" xr:uid="{00000000-0005-0000-0000-00005E340000}"/>
    <cellStyle name="Normal 11 53" xfId="12999" xr:uid="{00000000-0005-0000-0000-00005F340000}"/>
    <cellStyle name="Normal 11 54" xfId="13000" xr:uid="{00000000-0005-0000-0000-000060340000}"/>
    <cellStyle name="Normal 11 55" xfId="13001" xr:uid="{00000000-0005-0000-0000-000061340000}"/>
    <cellStyle name="Normal 11 56" xfId="13002" xr:uid="{00000000-0005-0000-0000-000062340000}"/>
    <cellStyle name="Normal 11 57" xfId="13003" xr:uid="{00000000-0005-0000-0000-000063340000}"/>
    <cellStyle name="Normal 11 58" xfId="13004" xr:uid="{00000000-0005-0000-0000-000064340000}"/>
    <cellStyle name="Normal 11 59" xfId="13005" xr:uid="{00000000-0005-0000-0000-000065340000}"/>
    <cellStyle name="Normal 11 6" xfId="13006" xr:uid="{00000000-0005-0000-0000-000066340000}"/>
    <cellStyle name="Normal 11 60" xfId="13007" xr:uid="{00000000-0005-0000-0000-000067340000}"/>
    <cellStyle name="Normal 11 61" xfId="13008" xr:uid="{00000000-0005-0000-0000-000068340000}"/>
    <cellStyle name="Normal 11 62" xfId="13009" xr:uid="{00000000-0005-0000-0000-000069340000}"/>
    <cellStyle name="Normal 11 63" xfId="13010" xr:uid="{00000000-0005-0000-0000-00006A340000}"/>
    <cellStyle name="Normal 11 64" xfId="13011" xr:uid="{00000000-0005-0000-0000-00006B340000}"/>
    <cellStyle name="Normal 11 65" xfId="13012" xr:uid="{00000000-0005-0000-0000-00006C340000}"/>
    <cellStyle name="Normal 11 66" xfId="13013" xr:uid="{00000000-0005-0000-0000-00006D340000}"/>
    <cellStyle name="Normal 11 67" xfId="13014" xr:uid="{00000000-0005-0000-0000-00006E340000}"/>
    <cellStyle name="Normal 11 68" xfId="13015" xr:uid="{00000000-0005-0000-0000-00006F340000}"/>
    <cellStyle name="Normal 11 69" xfId="13016" xr:uid="{00000000-0005-0000-0000-000070340000}"/>
    <cellStyle name="Normal 11 7" xfId="13017" xr:uid="{00000000-0005-0000-0000-000071340000}"/>
    <cellStyle name="Normal 11 70" xfId="13018" xr:uid="{00000000-0005-0000-0000-000072340000}"/>
    <cellStyle name="Normal 11 71" xfId="13019" xr:uid="{00000000-0005-0000-0000-000073340000}"/>
    <cellStyle name="Normal 11 72" xfId="13020" xr:uid="{00000000-0005-0000-0000-000074340000}"/>
    <cellStyle name="Normal 11 73" xfId="13021" xr:uid="{00000000-0005-0000-0000-000075340000}"/>
    <cellStyle name="Normal 11 74" xfId="13022" xr:uid="{00000000-0005-0000-0000-000076340000}"/>
    <cellStyle name="Normal 11 75" xfId="13023" xr:uid="{00000000-0005-0000-0000-000077340000}"/>
    <cellStyle name="Normal 11 76" xfId="13024" xr:uid="{00000000-0005-0000-0000-000078340000}"/>
    <cellStyle name="Normal 11 77" xfId="13025" xr:uid="{00000000-0005-0000-0000-000079340000}"/>
    <cellStyle name="Normal 11 78" xfId="13026" xr:uid="{00000000-0005-0000-0000-00007A340000}"/>
    <cellStyle name="Normal 11 79" xfId="13027" xr:uid="{00000000-0005-0000-0000-00007B340000}"/>
    <cellStyle name="Normal 11 8" xfId="13028" xr:uid="{00000000-0005-0000-0000-00007C340000}"/>
    <cellStyle name="Normal 11 80" xfId="13029" xr:uid="{00000000-0005-0000-0000-00007D340000}"/>
    <cellStyle name="Normal 11 81" xfId="13030" xr:uid="{00000000-0005-0000-0000-00007E340000}"/>
    <cellStyle name="Normal 11 82" xfId="13031" xr:uid="{00000000-0005-0000-0000-00007F340000}"/>
    <cellStyle name="Normal 11 83" xfId="13032" xr:uid="{00000000-0005-0000-0000-000080340000}"/>
    <cellStyle name="Normal 11 84" xfId="13033" xr:uid="{00000000-0005-0000-0000-000081340000}"/>
    <cellStyle name="Normal 11 85" xfId="13034" xr:uid="{00000000-0005-0000-0000-000082340000}"/>
    <cellStyle name="Normal 11 86" xfId="13035" xr:uid="{00000000-0005-0000-0000-000083340000}"/>
    <cellStyle name="Normal 11 87" xfId="13036" xr:uid="{00000000-0005-0000-0000-000084340000}"/>
    <cellStyle name="Normal 11 88" xfId="13037" xr:uid="{00000000-0005-0000-0000-000085340000}"/>
    <cellStyle name="Normal 11 89" xfId="13038" xr:uid="{00000000-0005-0000-0000-000086340000}"/>
    <cellStyle name="Normal 11 9" xfId="13039" xr:uid="{00000000-0005-0000-0000-000087340000}"/>
    <cellStyle name="Normal 11 90" xfId="13040" xr:uid="{00000000-0005-0000-0000-000088340000}"/>
    <cellStyle name="Normal 11 91" xfId="13041" xr:uid="{00000000-0005-0000-0000-000089340000}"/>
    <cellStyle name="Normal 11 92" xfId="13042" xr:uid="{00000000-0005-0000-0000-00008A340000}"/>
    <cellStyle name="Normal 11 93" xfId="13043" xr:uid="{00000000-0005-0000-0000-00008B340000}"/>
    <cellStyle name="Normal 11 94" xfId="13044" xr:uid="{00000000-0005-0000-0000-00008C340000}"/>
    <cellStyle name="Normal 11 95" xfId="13045" xr:uid="{00000000-0005-0000-0000-00008D340000}"/>
    <cellStyle name="Normal 11 96" xfId="13046" xr:uid="{00000000-0005-0000-0000-00008E340000}"/>
    <cellStyle name="Normal 11 97" xfId="13047" xr:uid="{00000000-0005-0000-0000-00008F340000}"/>
    <cellStyle name="Normal 11 98" xfId="13048" xr:uid="{00000000-0005-0000-0000-000090340000}"/>
    <cellStyle name="Normal 11 99" xfId="13049" xr:uid="{00000000-0005-0000-0000-000091340000}"/>
    <cellStyle name="Normal 11_PEMBEBANAN BIAYA USAHA1" xfId="13050" xr:uid="{00000000-0005-0000-0000-000092340000}"/>
    <cellStyle name="Normal 110" xfId="1768" xr:uid="{00000000-0005-0000-0000-000093340000}"/>
    <cellStyle name="Normal 110 2" xfId="20611" xr:uid="{00000000-0005-0000-0000-000094340000}"/>
    <cellStyle name="Normal 110 3" xfId="13051" xr:uid="{00000000-0005-0000-0000-000095340000}"/>
    <cellStyle name="Normal 111" xfId="1769" xr:uid="{00000000-0005-0000-0000-000096340000}"/>
    <cellStyle name="Normal 111 2" xfId="20612" xr:uid="{00000000-0005-0000-0000-000097340000}"/>
    <cellStyle name="Normal 111 3" xfId="13052" xr:uid="{00000000-0005-0000-0000-000098340000}"/>
    <cellStyle name="Normal 112" xfId="1770" xr:uid="{00000000-0005-0000-0000-000099340000}"/>
    <cellStyle name="Normal 112 2" xfId="20613" xr:uid="{00000000-0005-0000-0000-00009A340000}"/>
    <cellStyle name="Normal 112 3" xfId="13053" xr:uid="{00000000-0005-0000-0000-00009B340000}"/>
    <cellStyle name="Normal 113" xfId="1771" xr:uid="{00000000-0005-0000-0000-00009C340000}"/>
    <cellStyle name="Normal 113 2" xfId="20614" xr:uid="{00000000-0005-0000-0000-00009D340000}"/>
    <cellStyle name="Normal 113 3" xfId="13054" xr:uid="{00000000-0005-0000-0000-00009E340000}"/>
    <cellStyle name="Normal 114" xfId="1772" xr:uid="{00000000-0005-0000-0000-00009F340000}"/>
    <cellStyle name="Normal 114 2" xfId="20615" xr:uid="{00000000-0005-0000-0000-0000A0340000}"/>
    <cellStyle name="Normal 114 3" xfId="13055" xr:uid="{00000000-0005-0000-0000-0000A1340000}"/>
    <cellStyle name="Normal 115" xfId="1773" xr:uid="{00000000-0005-0000-0000-0000A2340000}"/>
    <cellStyle name="Normal 115 2" xfId="20616" xr:uid="{00000000-0005-0000-0000-0000A3340000}"/>
    <cellStyle name="Normal 115 3" xfId="13056" xr:uid="{00000000-0005-0000-0000-0000A4340000}"/>
    <cellStyle name="Normal 116" xfId="1774" xr:uid="{00000000-0005-0000-0000-0000A5340000}"/>
    <cellStyle name="Normal 116 2" xfId="20617" xr:uid="{00000000-0005-0000-0000-0000A6340000}"/>
    <cellStyle name="Normal 116 3" xfId="13057" xr:uid="{00000000-0005-0000-0000-0000A7340000}"/>
    <cellStyle name="Normal 117" xfId="1775" xr:uid="{00000000-0005-0000-0000-0000A8340000}"/>
    <cellStyle name="Normal 117 2" xfId="20618" xr:uid="{00000000-0005-0000-0000-0000A9340000}"/>
    <cellStyle name="Normal 117 3" xfId="13058" xr:uid="{00000000-0005-0000-0000-0000AA340000}"/>
    <cellStyle name="Normal 118" xfId="1776" xr:uid="{00000000-0005-0000-0000-0000AB340000}"/>
    <cellStyle name="Normal 118 2" xfId="20619" xr:uid="{00000000-0005-0000-0000-0000AC340000}"/>
    <cellStyle name="Normal 118 3" xfId="13059" xr:uid="{00000000-0005-0000-0000-0000AD340000}"/>
    <cellStyle name="Normal 119" xfId="1777" xr:uid="{00000000-0005-0000-0000-0000AE340000}"/>
    <cellStyle name="Normal 119 2" xfId="20620" xr:uid="{00000000-0005-0000-0000-0000AF340000}"/>
    <cellStyle name="Normal 119 3" xfId="13060" xr:uid="{00000000-0005-0000-0000-0000B0340000}"/>
    <cellStyle name="Normal 12" xfId="50" xr:uid="{00000000-0005-0000-0000-0000B1340000}"/>
    <cellStyle name="Normal 12 2" xfId="51" xr:uid="{00000000-0005-0000-0000-0000B2340000}"/>
    <cellStyle name="Normal 12 2 2" xfId="201" xr:uid="{00000000-0005-0000-0000-0000B3340000}"/>
    <cellStyle name="Normal 12 2 2 2" xfId="309" xr:uid="{00000000-0005-0000-0000-0000B4340000}"/>
    <cellStyle name="Normal 12 2 2 2 2" xfId="13062" xr:uid="{00000000-0005-0000-0000-0000B5340000}"/>
    <cellStyle name="Normal 12 2 2 3" xfId="417" xr:uid="{00000000-0005-0000-0000-0000B6340000}"/>
    <cellStyle name="Normal 12 2 2 4" xfId="13061" xr:uid="{00000000-0005-0000-0000-0000B7340000}"/>
    <cellStyle name="Normal 12 2 3" xfId="255" xr:uid="{00000000-0005-0000-0000-0000B8340000}"/>
    <cellStyle name="Normal 12 2 3 2" xfId="13063" xr:uid="{00000000-0005-0000-0000-0000B9340000}"/>
    <cellStyle name="Normal 12 2 4" xfId="363" xr:uid="{00000000-0005-0000-0000-0000BA340000}"/>
    <cellStyle name="Normal 12 2 5" xfId="1511" xr:uid="{00000000-0005-0000-0000-0000BB340000}"/>
    <cellStyle name="Normal 12 3" xfId="200" xr:uid="{00000000-0005-0000-0000-0000BC340000}"/>
    <cellStyle name="Normal 12 3 2" xfId="308" xr:uid="{00000000-0005-0000-0000-0000BD340000}"/>
    <cellStyle name="Normal 12 3 2 2" xfId="13065" xr:uid="{00000000-0005-0000-0000-0000BE340000}"/>
    <cellStyle name="Normal 12 3 3" xfId="416" xr:uid="{00000000-0005-0000-0000-0000BF340000}"/>
    <cellStyle name="Normal 12 3 4" xfId="13064" xr:uid="{00000000-0005-0000-0000-0000C0340000}"/>
    <cellStyle name="Normal 12 4" xfId="254" xr:uid="{00000000-0005-0000-0000-0000C1340000}"/>
    <cellStyle name="Normal 12 4 2" xfId="13066" xr:uid="{00000000-0005-0000-0000-0000C2340000}"/>
    <cellStyle name="Normal 12 5" xfId="362" xr:uid="{00000000-0005-0000-0000-0000C3340000}"/>
    <cellStyle name="Normal 12 5 2" xfId="13067" xr:uid="{00000000-0005-0000-0000-0000C4340000}"/>
    <cellStyle name="Normal 12 6" xfId="582" xr:uid="{00000000-0005-0000-0000-0000C5340000}"/>
    <cellStyle name="Normal 12 6 2" xfId="13068" xr:uid="{00000000-0005-0000-0000-0000C6340000}"/>
    <cellStyle name="Normal 12 7" xfId="13069" xr:uid="{00000000-0005-0000-0000-0000C7340000}"/>
    <cellStyle name="Normal 12 8" xfId="13070" xr:uid="{00000000-0005-0000-0000-0000C8340000}"/>
    <cellStyle name="Normal 12 9" xfId="20621" xr:uid="{00000000-0005-0000-0000-0000C9340000}"/>
    <cellStyle name="Normal 12_PEMBEBANAN BIAYA USAHA1" xfId="13071" xr:uid="{00000000-0005-0000-0000-0000CA340000}"/>
    <cellStyle name="Normal 120" xfId="1778" xr:uid="{00000000-0005-0000-0000-0000CB340000}"/>
    <cellStyle name="Normal 120 2" xfId="20622" xr:uid="{00000000-0005-0000-0000-0000CC340000}"/>
    <cellStyle name="Normal 120 3" xfId="13072" xr:uid="{00000000-0005-0000-0000-0000CD340000}"/>
    <cellStyle name="Normal 121" xfId="1779" xr:uid="{00000000-0005-0000-0000-0000CE340000}"/>
    <cellStyle name="Normal 121 2" xfId="20623" xr:uid="{00000000-0005-0000-0000-0000CF340000}"/>
    <cellStyle name="Normal 121 3" xfId="13073" xr:uid="{00000000-0005-0000-0000-0000D0340000}"/>
    <cellStyle name="Normal 122" xfId="1780" xr:uid="{00000000-0005-0000-0000-0000D1340000}"/>
    <cellStyle name="Normal 122 2" xfId="20624" xr:uid="{00000000-0005-0000-0000-0000D2340000}"/>
    <cellStyle name="Normal 122 3" xfId="13074" xr:uid="{00000000-0005-0000-0000-0000D3340000}"/>
    <cellStyle name="Normal 123" xfId="1781" xr:uid="{00000000-0005-0000-0000-0000D4340000}"/>
    <cellStyle name="Normal 123 2" xfId="20625" xr:uid="{00000000-0005-0000-0000-0000D5340000}"/>
    <cellStyle name="Normal 123 3" xfId="13075" xr:uid="{00000000-0005-0000-0000-0000D6340000}"/>
    <cellStyle name="Normal 124" xfId="1782" xr:uid="{00000000-0005-0000-0000-0000D7340000}"/>
    <cellStyle name="Normal 124 2" xfId="20626" xr:uid="{00000000-0005-0000-0000-0000D8340000}"/>
    <cellStyle name="Normal 124 3" xfId="13076" xr:uid="{00000000-0005-0000-0000-0000D9340000}"/>
    <cellStyle name="Normal 125" xfId="1783" xr:uid="{00000000-0005-0000-0000-0000DA340000}"/>
    <cellStyle name="Normal 125 2" xfId="13078" xr:uid="{00000000-0005-0000-0000-0000DB340000}"/>
    <cellStyle name="Normal 125 3" xfId="20627" xr:uid="{00000000-0005-0000-0000-0000DC340000}"/>
    <cellStyle name="Normal 125 4" xfId="13077" xr:uid="{00000000-0005-0000-0000-0000DD340000}"/>
    <cellStyle name="Normal 126" xfId="1784" xr:uid="{00000000-0005-0000-0000-0000DE340000}"/>
    <cellStyle name="Normal 126 2" xfId="20628" xr:uid="{00000000-0005-0000-0000-0000DF340000}"/>
    <cellStyle name="Normal 126 3" xfId="13079" xr:uid="{00000000-0005-0000-0000-0000E0340000}"/>
    <cellStyle name="Normal 127" xfId="1785" xr:uid="{00000000-0005-0000-0000-0000E1340000}"/>
    <cellStyle name="Normal 127 2" xfId="20629" xr:uid="{00000000-0005-0000-0000-0000E2340000}"/>
    <cellStyle name="Normal 127 3" xfId="13080" xr:uid="{00000000-0005-0000-0000-0000E3340000}"/>
    <cellStyle name="Normal 128" xfId="1786" xr:uid="{00000000-0005-0000-0000-0000E4340000}"/>
    <cellStyle name="Normal 128 2" xfId="20630" xr:uid="{00000000-0005-0000-0000-0000E5340000}"/>
    <cellStyle name="Normal 128 3" xfId="13081" xr:uid="{00000000-0005-0000-0000-0000E6340000}"/>
    <cellStyle name="Normal 129" xfId="1787" xr:uid="{00000000-0005-0000-0000-0000E7340000}"/>
    <cellStyle name="Normal 129 2" xfId="20631" xr:uid="{00000000-0005-0000-0000-0000E8340000}"/>
    <cellStyle name="Normal 129 3" xfId="13082" xr:uid="{00000000-0005-0000-0000-0000E9340000}"/>
    <cellStyle name="Normal 13" xfId="52" xr:uid="{00000000-0005-0000-0000-0000EA340000}"/>
    <cellStyle name="Normal 13 2" xfId="53" xr:uid="{00000000-0005-0000-0000-0000EB340000}"/>
    <cellStyle name="Normal 13 2 2" xfId="54" xr:uid="{00000000-0005-0000-0000-0000EC340000}"/>
    <cellStyle name="Normal 13 2 2 2" xfId="13085" xr:uid="{00000000-0005-0000-0000-0000ED340000}"/>
    <cellStyle name="Normal 13 2 2 3" xfId="13086" xr:uid="{00000000-0005-0000-0000-0000EE340000}"/>
    <cellStyle name="Normal 13 2 2 4" xfId="13084" xr:uid="{00000000-0005-0000-0000-0000EF340000}"/>
    <cellStyle name="Normal 13 2 3" xfId="203" xr:uid="{00000000-0005-0000-0000-0000F0340000}"/>
    <cellStyle name="Normal 13 2 3 2" xfId="311" xr:uid="{00000000-0005-0000-0000-0000F1340000}"/>
    <cellStyle name="Normal 13 2 3 3" xfId="419" xr:uid="{00000000-0005-0000-0000-0000F2340000}"/>
    <cellStyle name="Normal 13 2 3 4" xfId="13087" xr:uid="{00000000-0005-0000-0000-0000F3340000}"/>
    <cellStyle name="Normal 13 2 4" xfId="257" xr:uid="{00000000-0005-0000-0000-0000F4340000}"/>
    <cellStyle name="Normal 13 2 4 2" xfId="13083" xr:uid="{00000000-0005-0000-0000-0000F5340000}"/>
    <cellStyle name="Normal 13 2 5" xfId="365" xr:uid="{00000000-0005-0000-0000-0000F6340000}"/>
    <cellStyle name="Normal 13 2 6" xfId="584" xr:uid="{00000000-0005-0000-0000-0000F7340000}"/>
    <cellStyle name="Normal 13 3" xfId="202" xr:uid="{00000000-0005-0000-0000-0000F8340000}"/>
    <cellStyle name="Normal 13 3 2" xfId="310" xr:uid="{00000000-0005-0000-0000-0000F9340000}"/>
    <cellStyle name="Normal 13 3 2 2" xfId="13089" xr:uid="{00000000-0005-0000-0000-0000FA340000}"/>
    <cellStyle name="Normal 13 3 3" xfId="418" xr:uid="{00000000-0005-0000-0000-0000FB340000}"/>
    <cellStyle name="Normal 13 3 3 2" xfId="13088" xr:uid="{00000000-0005-0000-0000-0000FC340000}"/>
    <cellStyle name="Normal 13 3 4" xfId="585" xr:uid="{00000000-0005-0000-0000-0000FD340000}"/>
    <cellStyle name="Normal 13 4" xfId="256" xr:uid="{00000000-0005-0000-0000-0000FE340000}"/>
    <cellStyle name="Normal 13 4 2" xfId="1512" xr:uid="{00000000-0005-0000-0000-0000FF340000}"/>
    <cellStyle name="Normal 13 5" xfId="364" xr:uid="{00000000-0005-0000-0000-000000350000}"/>
    <cellStyle name="Normal 13 5 2" xfId="13090" xr:uid="{00000000-0005-0000-0000-000001350000}"/>
    <cellStyle name="Normal 13 6" xfId="583" xr:uid="{00000000-0005-0000-0000-000002350000}"/>
    <cellStyle name="Normal 13 6 2" xfId="13091" xr:uid="{00000000-0005-0000-0000-000003350000}"/>
    <cellStyle name="Normal 13 7" xfId="13092" xr:uid="{00000000-0005-0000-0000-000004350000}"/>
    <cellStyle name="Normal 13 8" xfId="13093" xr:uid="{00000000-0005-0000-0000-000005350000}"/>
    <cellStyle name="Normal 13 9" xfId="20632" xr:uid="{00000000-0005-0000-0000-000006350000}"/>
    <cellStyle name="Normal 13_LAP- AUDIT 2009" xfId="13094" xr:uid="{00000000-0005-0000-0000-000007350000}"/>
    <cellStyle name="Normal 130" xfId="1788" xr:uid="{00000000-0005-0000-0000-000008350000}"/>
    <cellStyle name="Normal 130 2" xfId="20633" xr:uid="{00000000-0005-0000-0000-000009350000}"/>
    <cellStyle name="Normal 130 3" xfId="13095" xr:uid="{00000000-0005-0000-0000-00000A350000}"/>
    <cellStyle name="Normal 131" xfId="1789" xr:uid="{00000000-0005-0000-0000-00000B350000}"/>
    <cellStyle name="Normal 131 2" xfId="20634" xr:uid="{00000000-0005-0000-0000-00000C350000}"/>
    <cellStyle name="Normal 131 3" xfId="13096" xr:uid="{00000000-0005-0000-0000-00000D350000}"/>
    <cellStyle name="Normal 132" xfId="1790" xr:uid="{00000000-0005-0000-0000-00000E350000}"/>
    <cellStyle name="Normal 132 2" xfId="13098" xr:uid="{00000000-0005-0000-0000-00000F350000}"/>
    <cellStyle name="Normal 132 3" xfId="20635" xr:uid="{00000000-0005-0000-0000-000010350000}"/>
    <cellStyle name="Normal 132 4" xfId="13097" xr:uid="{00000000-0005-0000-0000-000011350000}"/>
    <cellStyle name="Normal 133" xfId="1791" xr:uid="{00000000-0005-0000-0000-000012350000}"/>
    <cellStyle name="Normal 133 2" xfId="20636" xr:uid="{00000000-0005-0000-0000-000013350000}"/>
    <cellStyle name="Normal 133 3" xfId="13099" xr:uid="{00000000-0005-0000-0000-000014350000}"/>
    <cellStyle name="Normal 134" xfId="1792" xr:uid="{00000000-0005-0000-0000-000015350000}"/>
    <cellStyle name="Normal 134 2" xfId="20637" xr:uid="{00000000-0005-0000-0000-000016350000}"/>
    <cellStyle name="Normal 134 3" xfId="13100" xr:uid="{00000000-0005-0000-0000-000017350000}"/>
    <cellStyle name="Normal 135" xfId="1793" xr:uid="{00000000-0005-0000-0000-000018350000}"/>
    <cellStyle name="Normal 135 2" xfId="13102" xr:uid="{00000000-0005-0000-0000-000019350000}"/>
    <cellStyle name="Normal 135 3" xfId="20638" xr:uid="{00000000-0005-0000-0000-00001A350000}"/>
    <cellStyle name="Normal 135 4" xfId="13101" xr:uid="{00000000-0005-0000-0000-00001B350000}"/>
    <cellStyle name="Normal 136" xfId="1794" xr:uid="{00000000-0005-0000-0000-00001C350000}"/>
    <cellStyle name="Normal 136 2" xfId="20639" xr:uid="{00000000-0005-0000-0000-00001D350000}"/>
    <cellStyle name="Normal 136 3" xfId="13103" xr:uid="{00000000-0005-0000-0000-00001E350000}"/>
    <cellStyle name="Normal 137" xfId="1795" xr:uid="{00000000-0005-0000-0000-00001F350000}"/>
    <cellStyle name="Normal 138" xfId="1796" xr:uid="{00000000-0005-0000-0000-000020350000}"/>
    <cellStyle name="Normal 138 2" xfId="13105" xr:uid="{00000000-0005-0000-0000-000021350000}"/>
    <cellStyle name="Normal 138 3" xfId="13106" xr:uid="{00000000-0005-0000-0000-000022350000}"/>
    <cellStyle name="Normal 138 4" xfId="20640" xr:uid="{00000000-0005-0000-0000-000023350000}"/>
    <cellStyle name="Normal 138 5" xfId="13104" xr:uid="{00000000-0005-0000-0000-000024350000}"/>
    <cellStyle name="Normal 139" xfId="1797" xr:uid="{00000000-0005-0000-0000-000025350000}"/>
    <cellStyle name="Normal 139 2" xfId="20641" xr:uid="{00000000-0005-0000-0000-000026350000}"/>
    <cellStyle name="Normal 139 3" xfId="13107" xr:uid="{00000000-0005-0000-0000-000027350000}"/>
    <cellStyle name="Normal 14" xfId="55" xr:uid="{00000000-0005-0000-0000-000028350000}"/>
    <cellStyle name="Normal 14 2" xfId="204" xr:uid="{00000000-0005-0000-0000-000029350000}"/>
    <cellStyle name="Normal 14 2 2" xfId="312" xr:uid="{00000000-0005-0000-0000-00002A350000}"/>
    <cellStyle name="Normal 14 2 2 2" xfId="13110" xr:uid="{00000000-0005-0000-0000-00002B350000}"/>
    <cellStyle name="Normal 14 2 2 2 2" xfId="13111" xr:uid="{00000000-0005-0000-0000-00002C350000}"/>
    <cellStyle name="Normal 14 2 2 3" xfId="13112" xr:uid="{00000000-0005-0000-0000-00002D350000}"/>
    <cellStyle name="Normal 14 2 2 4" xfId="13109" xr:uid="{00000000-0005-0000-0000-00002E350000}"/>
    <cellStyle name="Normal 14 2 3" xfId="420" xr:uid="{00000000-0005-0000-0000-00002F350000}"/>
    <cellStyle name="Normal 14 2 3 2" xfId="13114" xr:uid="{00000000-0005-0000-0000-000030350000}"/>
    <cellStyle name="Normal 14 2 3 3" xfId="13113" xr:uid="{00000000-0005-0000-0000-000031350000}"/>
    <cellStyle name="Normal 14 2 4" xfId="587" xr:uid="{00000000-0005-0000-0000-000032350000}"/>
    <cellStyle name="Normal 14 2 4 2" xfId="13115" xr:uid="{00000000-0005-0000-0000-000033350000}"/>
    <cellStyle name="Normal 14 2 5" xfId="13116" xr:uid="{00000000-0005-0000-0000-000034350000}"/>
    <cellStyle name="Normal 14 2 6" xfId="13117" xr:uid="{00000000-0005-0000-0000-000035350000}"/>
    <cellStyle name="Normal 14 2 7" xfId="13118" xr:uid="{00000000-0005-0000-0000-000036350000}"/>
    <cellStyle name="Normal 14 2 8" xfId="13108" xr:uid="{00000000-0005-0000-0000-000037350000}"/>
    <cellStyle name="Normal 14 3" xfId="258" xr:uid="{00000000-0005-0000-0000-000038350000}"/>
    <cellStyle name="Normal 14 3 2" xfId="588" xr:uid="{00000000-0005-0000-0000-000039350000}"/>
    <cellStyle name="Normal 14 3 2 2" xfId="13121" xr:uid="{00000000-0005-0000-0000-00003A350000}"/>
    <cellStyle name="Normal 14 3 2 2 2" xfId="13122" xr:uid="{00000000-0005-0000-0000-00003B350000}"/>
    <cellStyle name="Normal 14 3 2 3" xfId="13123" xr:uid="{00000000-0005-0000-0000-00003C350000}"/>
    <cellStyle name="Normal 14 3 2 4" xfId="13120" xr:uid="{00000000-0005-0000-0000-00003D350000}"/>
    <cellStyle name="Normal 14 3 3" xfId="13124" xr:uid="{00000000-0005-0000-0000-00003E350000}"/>
    <cellStyle name="Normal 14 3 3 2" xfId="13125" xr:uid="{00000000-0005-0000-0000-00003F350000}"/>
    <cellStyle name="Normal 14 3 4" xfId="13126" xr:uid="{00000000-0005-0000-0000-000040350000}"/>
    <cellStyle name="Normal 14 3 5" xfId="13127" xr:uid="{00000000-0005-0000-0000-000041350000}"/>
    <cellStyle name="Normal 14 3 6" xfId="13128" xr:uid="{00000000-0005-0000-0000-000042350000}"/>
    <cellStyle name="Normal 14 3 7" xfId="13129" xr:uid="{00000000-0005-0000-0000-000043350000}"/>
    <cellStyle name="Normal 14 3 8" xfId="13119" xr:uid="{00000000-0005-0000-0000-000044350000}"/>
    <cellStyle name="Normal 14 4" xfId="366" xr:uid="{00000000-0005-0000-0000-000045350000}"/>
    <cellStyle name="Normal 14 4 2" xfId="13130" xr:uid="{00000000-0005-0000-0000-000046350000}"/>
    <cellStyle name="Normal 14 4 3" xfId="1513" xr:uid="{00000000-0005-0000-0000-000047350000}"/>
    <cellStyle name="Normal 14 5" xfId="586" xr:uid="{00000000-0005-0000-0000-000048350000}"/>
    <cellStyle name="Normal 14_PEMBEBANAN BIAYA USAHA1" xfId="13131" xr:uid="{00000000-0005-0000-0000-000049350000}"/>
    <cellStyle name="Normal 140" xfId="1798" xr:uid="{00000000-0005-0000-0000-00004A350000}"/>
    <cellStyle name="Normal 140 2" xfId="20642" xr:uid="{00000000-0005-0000-0000-00004B350000}"/>
    <cellStyle name="Normal 140 3" xfId="13132" xr:uid="{00000000-0005-0000-0000-00004C350000}"/>
    <cellStyle name="Normal 141" xfId="1799" xr:uid="{00000000-0005-0000-0000-00004D350000}"/>
    <cellStyle name="Normal 141 2" xfId="20643" xr:uid="{00000000-0005-0000-0000-00004E350000}"/>
    <cellStyle name="Normal 141 3" xfId="13133" xr:uid="{00000000-0005-0000-0000-00004F350000}"/>
    <cellStyle name="Normal 142" xfId="1800" xr:uid="{00000000-0005-0000-0000-000050350000}"/>
    <cellStyle name="Normal 142 2" xfId="20644" xr:uid="{00000000-0005-0000-0000-000051350000}"/>
    <cellStyle name="Normal 142 3" xfId="13134" xr:uid="{00000000-0005-0000-0000-000052350000}"/>
    <cellStyle name="Normal 143" xfId="1801" xr:uid="{00000000-0005-0000-0000-000053350000}"/>
    <cellStyle name="Normal 143 2" xfId="20645" xr:uid="{00000000-0005-0000-0000-000054350000}"/>
    <cellStyle name="Normal 143 3" xfId="13135" xr:uid="{00000000-0005-0000-0000-000055350000}"/>
    <cellStyle name="Normal 144" xfId="1802" xr:uid="{00000000-0005-0000-0000-000056350000}"/>
    <cellStyle name="Normal 144 2" xfId="20646" xr:uid="{00000000-0005-0000-0000-000057350000}"/>
    <cellStyle name="Normal 144 3" xfId="13136" xr:uid="{00000000-0005-0000-0000-000058350000}"/>
    <cellStyle name="Normal 145" xfId="1803" xr:uid="{00000000-0005-0000-0000-000059350000}"/>
    <cellStyle name="Normal 145 2" xfId="20647" xr:uid="{00000000-0005-0000-0000-00005A350000}"/>
    <cellStyle name="Normal 145 3" xfId="13137" xr:uid="{00000000-0005-0000-0000-00005B350000}"/>
    <cellStyle name="Normal 146" xfId="1804" xr:uid="{00000000-0005-0000-0000-00005C350000}"/>
    <cellStyle name="Normal 146 2" xfId="20648" xr:uid="{00000000-0005-0000-0000-00005D350000}"/>
    <cellStyle name="Normal 146 3" xfId="13138" xr:uid="{00000000-0005-0000-0000-00005E350000}"/>
    <cellStyle name="Normal 147" xfId="1805" xr:uid="{00000000-0005-0000-0000-00005F350000}"/>
    <cellStyle name="Normal 147 2" xfId="20649" xr:uid="{00000000-0005-0000-0000-000060350000}"/>
    <cellStyle name="Normal 147 3" xfId="13139" xr:uid="{00000000-0005-0000-0000-000061350000}"/>
    <cellStyle name="Normal 148" xfId="1806" xr:uid="{00000000-0005-0000-0000-000062350000}"/>
    <cellStyle name="Normal 148 2" xfId="20650" xr:uid="{00000000-0005-0000-0000-000063350000}"/>
    <cellStyle name="Normal 148 3" xfId="13140" xr:uid="{00000000-0005-0000-0000-000064350000}"/>
    <cellStyle name="Normal 149" xfId="1807" xr:uid="{00000000-0005-0000-0000-000065350000}"/>
    <cellStyle name="Normal 149 2" xfId="20651" xr:uid="{00000000-0005-0000-0000-000066350000}"/>
    <cellStyle name="Normal 149 3" xfId="13141" xr:uid="{00000000-0005-0000-0000-000067350000}"/>
    <cellStyle name="Normal 15" xfId="56" xr:uid="{00000000-0005-0000-0000-000068350000}"/>
    <cellStyle name="Normal 15 2" xfId="589" xr:uid="{00000000-0005-0000-0000-000069350000}"/>
    <cellStyle name="Normal 15 2 2" xfId="1514" xr:uid="{00000000-0005-0000-0000-00006A350000}"/>
    <cellStyle name="Normal 15 3" xfId="13142" xr:uid="{00000000-0005-0000-0000-00006B350000}"/>
    <cellStyle name="Normal 15 4" xfId="20652" xr:uid="{00000000-0005-0000-0000-00006C350000}"/>
    <cellStyle name="Normal 15_PEMBEBANAN BIAYA USAHA1" xfId="13143" xr:uid="{00000000-0005-0000-0000-00006D350000}"/>
    <cellStyle name="Normal 150" xfId="1808" xr:uid="{00000000-0005-0000-0000-00006E350000}"/>
    <cellStyle name="Normal 150 2" xfId="20653" xr:uid="{00000000-0005-0000-0000-00006F350000}"/>
    <cellStyle name="Normal 150 3" xfId="13144" xr:uid="{00000000-0005-0000-0000-000070350000}"/>
    <cellStyle name="Normal 151" xfId="1809" xr:uid="{00000000-0005-0000-0000-000071350000}"/>
    <cellStyle name="Normal 151 2" xfId="20654" xr:uid="{00000000-0005-0000-0000-000072350000}"/>
    <cellStyle name="Normal 151 3" xfId="13145" xr:uid="{00000000-0005-0000-0000-000073350000}"/>
    <cellStyle name="Normal 152" xfId="1810" xr:uid="{00000000-0005-0000-0000-000074350000}"/>
    <cellStyle name="Normal 152 2" xfId="20655" xr:uid="{00000000-0005-0000-0000-000075350000}"/>
    <cellStyle name="Normal 152 3" xfId="13146" xr:uid="{00000000-0005-0000-0000-000076350000}"/>
    <cellStyle name="Normal 153" xfId="1811" xr:uid="{00000000-0005-0000-0000-000077350000}"/>
    <cellStyle name="Normal 153 2" xfId="20656" xr:uid="{00000000-0005-0000-0000-000078350000}"/>
    <cellStyle name="Normal 153 3" xfId="13147" xr:uid="{00000000-0005-0000-0000-000079350000}"/>
    <cellStyle name="Normal 154" xfId="1812" xr:uid="{00000000-0005-0000-0000-00007A350000}"/>
    <cellStyle name="Normal 154 2" xfId="20657" xr:uid="{00000000-0005-0000-0000-00007B350000}"/>
    <cellStyle name="Normal 154 3" xfId="13148" xr:uid="{00000000-0005-0000-0000-00007C350000}"/>
    <cellStyle name="Normal 155" xfId="1813" xr:uid="{00000000-0005-0000-0000-00007D350000}"/>
    <cellStyle name="Normal 155 2" xfId="20658" xr:uid="{00000000-0005-0000-0000-00007E350000}"/>
    <cellStyle name="Normal 155 3" xfId="13149" xr:uid="{00000000-0005-0000-0000-00007F350000}"/>
    <cellStyle name="Normal 156" xfId="1814" xr:uid="{00000000-0005-0000-0000-000080350000}"/>
    <cellStyle name="Normal 156 2" xfId="20659" xr:uid="{00000000-0005-0000-0000-000081350000}"/>
    <cellStyle name="Normal 156 3" xfId="13150" xr:uid="{00000000-0005-0000-0000-000082350000}"/>
    <cellStyle name="Normal 157" xfId="1815" xr:uid="{00000000-0005-0000-0000-000083350000}"/>
    <cellStyle name="Normal 157 2" xfId="20660" xr:uid="{00000000-0005-0000-0000-000084350000}"/>
    <cellStyle name="Normal 157 3" xfId="13151" xr:uid="{00000000-0005-0000-0000-000085350000}"/>
    <cellStyle name="Normal 158" xfId="1816" xr:uid="{00000000-0005-0000-0000-000086350000}"/>
    <cellStyle name="Normal 158 2" xfId="20661" xr:uid="{00000000-0005-0000-0000-000087350000}"/>
    <cellStyle name="Normal 158 3" xfId="13152" xr:uid="{00000000-0005-0000-0000-000088350000}"/>
    <cellStyle name="Normal 159" xfId="1817" xr:uid="{00000000-0005-0000-0000-000089350000}"/>
    <cellStyle name="Normal 159 2" xfId="20662" xr:uid="{00000000-0005-0000-0000-00008A350000}"/>
    <cellStyle name="Normal 159 3" xfId="13153" xr:uid="{00000000-0005-0000-0000-00008B350000}"/>
    <cellStyle name="Normal 16" xfId="57" xr:uid="{00000000-0005-0000-0000-00008C350000}"/>
    <cellStyle name="Normal 16 2" xfId="205" xr:uid="{00000000-0005-0000-0000-00008D350000}"/>
    <cellStyle name="Normal 16 2 2" xfId="313" xr:uid="{00000000-0005-0000-0000-00008E350000}"/>
    <cellStyle name="Normal 16 2 2 2" xfId="13154" xr:uid="{00000000-0005-0000-0000-00008F350000}"/>
    <cellStyle name="Normal 16 2 3" xfId="421" xr:uid="{00000000-0005-0000-0000-000090350000}"/>
    <cellStyle name="Normal 16 2 4" xfId="591" xr:uid="{00000000-0005-0000-0000-000091350000}"/>
    <cellStyle name="Normal 16 3" xfId="259" xr:uid="{00000000-0005-0000-0000-000092350000}"/>
    <cellStyle name="Normal 16 3 2" xfId="592" xr:uid="{00000000-0005-0000-0000-000093350000}"/>
    <cellStyle name="Normal 16 3 2 2" xfId="13155" xr:uid="{00000000-0005-0000-0000-000094350000}"/>
    <cellStyle name="Normal 16 4" xfId="367" xr:uid="{00000000-0005-0000-0000-000095350000}"/>
    <cellStyle name="Normal 16 4 2" xfId="1515" xr:uid="{00000000-0005-0000-0000-000096350000}"/>
    <cellStyle name="Normal 16 5" xfId="590" xr:uid="{00000000-0005-0000-0000-000097350000}"/>
    <cellStyle name="Normal 16 5 2" xfId="13156" xr:uid="{00000000-0005-0000-0000-000098350000}"/>
    <cellStyle name="Normal 16 6" xfId="13157" xr:uid="{00000000-0005-0000-0000-000099350000}"/>
    <cellStyle name="Normal 16 7" xfId="13158" xr:uid="{00000000-0005-0000-0000-00009A350000}"/>
    <cellStyle name="Normal 16 8" xfId="13159" xr:uid="{00000000-0005-0000-0000-00009B350000}"/>
    <cellStyle name="Normal 16 9" xfId="20663" xr:uid="{00000000-0005-0000-0000-00009C350000}"/>
    <cellStyle name="Normal 16_PEMBEBANAN BIAYA USAHA1" xfId="13160" xr:uid="{00000000-0005-0000-0000-00009D350000}"/>
    <cellStyle name="Normal 160" xfId="1818" xr:uid="{00000000-0005-0000-0000-00009E350000}"/>
    <cellStyle name="Normal 160 2" xfId="20664" xr:uid="{00000000-0005-0000-0000-00009F350000}"/>
    <cellStyle name="Normal 160 3" xfId="13161" xr:uid="{00000000-0005-0000-0000-0000A0350000}"/>
    <cellStyle name="Normal 161" xfId="1819" xr:uid="{00000000-0005-0000-0000-0000A1350000}"/>
    <cellStyle name="Normal 161 2" xfId="20665" xr:uid="{00000000-0005-0000-0000-0000A2350000}"/>
    <cellStyle name="Normal 161 3" xfId="13162" xr:uid="{00000000-0005-0000-0000-0000A3350000}"/>
    <cellStyle name="Normal 162" xfId="1820" xr:uid="{00000000-0005-0000-0000-0000A4350000}"/>
    <cellStyle name="Normal 162 2" xfId="20666" xr:uid="{00000000-0005-0000-0000-0000A5350000}"/>
    <cellStyle name="Normal 162 3" xfId="13163" xr:uid="{00000000-0005-0000-0000-0000A6350000}"/>
    <cellStyle name="Normal 163" xfId="1821" xr:uid="{00000000-0005-0000-0000-0000A7350000}"/>
    <cellStyle name="Normal 163 2" xfId="20667" xr:uid="{00000000-0005-0000-0000-0000A8350000}"/>
    <cellStyle name="Normal 163 3" xfId="13164" xr:uid="{00000000-0005-0000-0000-0000A9350000}"/>
    <cellStyle name="Normal 164" xfId="1822" xr:uid="{00000000-0005-0000-0000-0000AA350000}"/>
    <cellStyle name="Normal 164 2" xfId="13166" xr:uid="{00000000-0005-0000-0000-0000AB350000}"/>
    <cellStyle name="Normal 164 3" xfId="13167" xr:uid="{00000000-0005-0000-0000-0000AC350000}"/>
    <cellStyle name="Normal 164 4" xfId="20668" xr:uid="{00000000-0005-0000-0000-0000AD350000}"/>
    <cellStyle name="Normal 164 5" xfId="13165" xr:uid="{00000000-0005-0000-0000-0000AE350000}"/>
    <cellStyle name="Normal 165" xfId="1823" xr:uid="{00000000-0005-0000-0000-0000AF350000}"/>
    <cellStyle name="Normal 165 2" xfId="13169" xr:uid="{00000000-0005-0000-0000-0000B0350000}"/>
    <cellStyle name="Normal 165 3" xfId="20669" xr:uid="{00000000-0005-0000-0000-0000B1350000}"/>
    <cellStyle name="Normal 165 4" xfId="13168" xr:uid="{00000000-0005-0000-0000-0000B2350000}"/>
    <cellStyle name="Normal 166" xfId="1824" xr:uid="{00000000-0005-0000-0000-0000B3350000}"/>
    <cellStyle name="Normal 166 2" xfId="13171" xr:uid="{00000000-0005-0000-0000-0000B4350000}"/>
    <cellStyle name="Normal 166 3" xfId="20670" xr:uid="{00000000-0005-0000-0000-0000B5350000}"/>
    <cellStyle name="Normal 166 4" xfId="13170" xr:uid="{00000000-0005-0000-0000-0000B6350000}"/>
    <cellStyle name="Normal 167" xfId="1825" xr:uid="{00000000-0005-0000-0000-0000B7350000}"/>
    <cellStyle name="Normal 167 2" xfId="13173" xr:uid="{00000000-0005-0000-0000-0000B8350000}"/>
    <cellStyle name="Normal 167 3" xfId="20671" xr:uid="{00000000-0005-0000-0000-0000B9350000}"/>
    <cellStyle name="Normal 167 4" xfId="13172" xr:uid="{00000000-0005-0000-0000-0000BA350000}"/>
    <cellStyle name="Normal 168" xfId="1826" xr:uid="{00000000-0005-0000-0000-0000BB350000}"/>
    <cellStyle name="Normal 168 2" xfId="13175" xr:uid="{00000000-0005-0000-0000-0000BC350000}"/>
    <cellStyle name="Normal 168 3" xfId="13176" xr:uid="{00000000-0005-0000-0000-0000BD350000}"/>
    <cellStyle name="Normal 168 4" xfId="20672" xr:uid="{00000000-0005-0000-0000-0000BE350000}"/>
    <cellStyle name="Normal 168 5" xfId="13174" xr:uid="{00000000-0005-0000-0000-0000BF350000}"/>
    <cellStyle name="Normal 169" xfId="1827" xr:uid="{00000000-0005-0000-0000-0000C0350000}"/>
    <cellStyle name="Normal 169 2" xfId="20673" xr:uid="{00000000-0005-0000-0000-0000C1350000}"/>
    <cellStyle name="Normal 169 3" xfId="13177" xr:uid="{00000000-0005-0000-0000-0000C2350000}"/>
    <cellStyle name="Normal 17" xfId="58" xr:uid="{00000000-0005-0000-0000-0000C3350000}"/>
    <cellStyle name="Normal 17 10" xfId="13178" xr:uid="{00000000-0005-0000-0000-0000C4350000}"/>
    <cellStyle name="Normal 17 100" xfId="13179" xr:uid="{00000000-0005-0000-0000-0000C5350000}"/>
    <cellStyle name="Normal 17 101" xfId="13180" xr:uid="{00000000-0005-0000-0000-0000C6350000}"/>
    <cellStyle name="Normal 17 102" xfId="13181" xr:uid="{00000000-0005-0000-0000-0000C7350000}"/>
    <cellStyle name="Normal 17 103" xfId="13182" xr:uid="{00000000-0005-0000-0000-0000C8350000}"/>
    <cellStyle name="Normal 17 104" xfId="13183" xr:uid="{00000000-0005-0000-0000-0000C9350000}"/>
    <cellStyle name="Normal 17 105" xfId="13184" xr:uid="{00000000-0005-0000-0000-0000CA350000}"/>
    <cellStyle name="Normal 17 106" xfId="13185" xr:uid="{00000000-0005-0000-0000-0000CB350000}"/>
    <cellStyle name="Normal 17 107" xfId="13186" xr:uid="{00000000-0005-0000-0000-0000CC350000}"/>
    <cellStyle name="Normal 17 108" xfId="13187" xr:uid="{00000000-0005-0000-0000-0000CD350000}"/>
    <cellStyle name="Normal 17 109" xfId="13188" xr:uid="{00000000-0005-0000-0000-0000CE350000}"/>
    <cellStyle name="Normal 17 11" xfId="13189" xr:uid="{00000000-0005-0000-0000-0000CF350000}"/>
    <cellStyle name="Normal 17 110" xfId="13190" xr:uid="{00000000-0005-0000-0000-0000D0350000}"/>
    <cellStyle name="Normal 17 111" xfId="13191" xr:uid="{00000000-0005-0000-0000-0000D1350000}"/>
    <cellStyle name="Normal 17 112" xfId="13192" xr:uid="{00000000-0005-0000-0000-0000D2350000}"/>
    <cellStyle name="Normal 17 113" xfId="13193" xr:uid="{00000000-0005-0000-0000-0000D3350000}"/>
    <cellStyle name="Normal 17 114" xfId="13194" xr:uid="{00000000-0005-0000-0000-0000D4350000}"/>
    <cellStyle name="Normal 17 115" xfId="13195" xr:uid="{00000000-0005-0000-0000-0000D5350000}"/>
    <cellStyle name="Normal 17 116" xfId="13196" xr:uid="{00000000-0005-0000-0000-0000D6350000}"/>
    <cellStyle name="Normal 17 117" xfId="13197" xr:uid="{00000000-0005-0000-0000-0000D7350000}"/>
    <cellStyle name="Normal 17 118" xfId="13198" xr:uid="{00000000-0005-0000-0000-0000D8350000}"/>
    <cellStyle name="Normal 17 119" xfId="13199" xr:uid="{00000000-0005-0000-0000-0000D9350000}"/>
    <cellStyle name="Normal 17 12" xfId="13200" xr:uid="{00000000-0005-0000-0000-0000DA350000}"/>
    <cellStyle name="Normal 17 120" xfId="13201" xr:uid="{00000000-0005-0000-0000-0000DB350000}"/>
    <cellStyle name="Normal 17 121" xfId="13202" xr:uid="{00000000-0005-0000-0000-0000DC350000}"/>
    <cellStyle name="Normal 17 122" xfId="13203" xr:uid="{00000000-0005-0000-0000-0000DD350000}"/>
    <cellStyle name="Normal 17 123" xfId="13204" xr:uid="{00000000-0005-0000-0000-0000DE350000}"/>
    <cellStyle name="Normal 17 124" xfId="13205" xr:uid="{00000000-0005-0000-0000-0000DF350000}"/>
    <cellStyle name="Normal 17 125" xfId="13206" xr:uid="{00000000-0005-0000-0000-0000E0350000}"/>
    <cellStyle name="Normal 17 126" xfId="13207" xr:uid="{00000000-0005-0000-0000-0000E1350000}"/>
    <cellStyle name="Normal 17 127" xfId="13208" xr:uid="{00000000-0005-0000-0000-0000E2350000}"/>
    <cellStyle name="Normal 17 128" xfId="20674" xr:uid="{00000000-0005-0000-0000-0000E3350000}"/>
    <cellStyle name="Normal 17 13" xfId="13209" xr:uid="{00000000-0005-0000-0000-0000E4350000}"/>
    <cellStyle name="Normal 17 14" xfId="13210" xr:uid="{00000000-0005-0000-0000-0000E5350000}"/>
    <cellStyle name="Normal 17 15" xfId="13211" xr:uid="{00000000-0005-0000-0000-0000E6350000}"/>
    <cellStyle name="Normal 17 16" xfId="13212" xr:uid="{00000000-0005-0000-0000-0000E7350000}"/>
    <cellStyle name="Normal 17 17" xfId="13213" xr:uid="{00000000-0005-0000-0000-0000E8350000}"/>
    <cellStyle name="Normal 17 18" xfId="13214" xr:uid="{00000000-0005-0000-0000-0000E9350000}"/>
    <cellStyle name="Normal 17 19" xfId="13215" xr:uid="{00000000-0005-0000-0000-0000EA350000}"/>
    <cellStyle name="Normal 17 2" xfId="206" xr:uid="{00000000-0005-0000-0000-0000EB350000}"/>
    <cellStyle name="Normal 17 2 2" xfId="314" xr:uid="{00000000-0005-0000-0000-0000EC350000}"/>
    <cellStyle name="Normal 17 2 2 2" xfId="13216" xr:uid="{00000000-0005-0000-0000-0000ED350000}"/>
    <cellStyle name="Normal 17 2 3" xfId="422" xr:uid="{00000000-0005-0000-0000-0000EE350000}"/>
    <cellStyle name="Normal 17 2 4" xfId="594" xr:uid="{00000000-0005-0000-0000-0000EF350000}"/>
    <cellStyle name="Normal 17 20" xfId="13217" xr:uid="{00000000-0005-0000-0000-0000F0350000}"/>
    <cellStyle name="Normal 17 21" xfId="13218" xr:uid="{00000000-0005-0000-0000-0000F1350000}"/>
    <cellStyle name="Normal 17 22" xfId="13219" xr:uid="{00000000-0005-0000-0000-0000F2350000}"/>
    <cellStyle name="Normal 17 23" xfId="13220" xr:uid="{00000000-0005-0000-0000-0000F3350000}"/>
    <cellStyle name="Normal 17 24" xfId="13221" xr:uid="{00000000-0005-0000-0000-0000F4350000}"/>
    <cellStyle name="Normal 17 25" xfId="13222" xr:uid="{00000000-0005-0000-0000-0000F5350000}"/>
    <cellStyle name="Normal 17 26" xfId="13223" xr:uid="{00000000-0005-0000-0000-0000F6350000}"/>
    <cellStyle name="Normal 17 27" xfId="13224" xr:uid="{00000000-0005-0000-0000-0000F7350000}"/>
    <cellStyle name="Normal 17 28" xfId="13225" xr:uid="{00000000-0005-0000-0000-0000F8350000}"/>
    <cellStyle name="Normal 17 29" xfId="13226" xr:uid="{00000000-0005-0000-0000-0000F9350000}"/>
    <cellStyle name="Normal 17 3" xfId="260" xr:uid="{00000000-0005-0000-0000-0000FA350000}"/>
    <cellStyle name="Normal 17 3 2" xfId="595" xr:uid="{00000000-0005-0000-0000-0000FB350000}"/>
    <cellStyle name="Normal 17 3 2 2" xfId="13227" xr:uid="{00000000-0005-0000-0000-0000FC350000}"/>
    <cellStyle name="Normal 17 30" xfId="13228" xr:uid="{00000000-0005-0000-0000-0000FD350000}"/>
    <cellStyle name="Normal 17 31" xfId="13229" xr:uid="{00000000-0005-0000-0000-0000FE350000}"/>
    <cellStyle name="Normal 17 32" xfId="13230" xr:uid="{00000000-0005-0000-0000-0000FF350000}"/>
    <cellStyle name="Normal 17 33" xfId="13231" xr:uid="{00000000-0005-0000-0000-000000360000}"/>
    <cellStyle name="Normal 17 34" xfId="13232" xr:uid="{00000000-0005-0000-0000-000001360000}"/>
    <cellStyle name="Normal 17 35" xfId="13233" xr:uid="{00000000-0005-0000-0000-000002360000}"/>
    <cellStyle name="Normal 17 36" xfId="13234" xr:uid="{00000000-0005-0000-0000-000003360000}"/>
    <cellStyle name="Normal 17 37" xfId="13235" xr:uid="{00000000-0005-0000-0000-000004360000}"/>
    <cellStyle name="Normal 17 38" xfId="13236" xr:uid="{00000000-0005-0000-0000-000005360000}"/>
    <cellStyle name="Normal 17 39" xfId="13237" xr:uid="{00000000-0005-0000-0000-000006360000}"/>
    <cellStyle name="Normal 17 4" xfId="368" xr:uid="{00000000-0005-0000-0000-000007360000}"/>
    <cellStyle name="Normal 17 4 2" xfId="596" xr:uid="{00000000-0005-0000-0000-000008360000}"/>
    <cellStyle name="Normal 17 4 2 2" xfId="13238" xr:uid="{00000000-0005-0000-0000-000009360000}"/>
    <cellStyle name="Normal 17 40" xfId="13239" xr:uid="{00000000-0005-0000-0000-00000A360000}"/>
    <cellStyle name="Normal 17 41" xfId="13240" xr:uid="{00000000-0005-0000-0000-00000B360000}"/>
    <cellStyle name="Normal 17 42" xfId="13241" xr:uid="{00000000-0005-0000-0000-00000C360000}"/>
    <cellStyle name="Normal 17 43" xfId="13242" xr:uid="{00000000-0005-0000-0000-00000D360000}"/>
    <cellStyle name="Normal 17 44" xfId="13243" xr:uid="{00000000-0005-0000-0000-00000E360000}"/>
    <cellStyle name="Normal 17 45" xfId="13244" xr:uid="{00000000-0005-0000-0000-00000F360000}"/>
    <cellStyle name="Normal 17 46" xfId="13245" xr:uid="{00000000-0005-0000-0000-000010360000}"/>
    <cellStyle name="Normal 17 47" xfId="13246" xr:uid="{00000000-0005-0000-0000-000011360000}"/>
    <cellStyle name="Normal 17 48" xfId="13247" xr:uid="{00000000-0005-0000-0000-000012360000}"/>
    <cellStyle name="Normal 17 49" xfId="13248" xr:uid="{00000000-0005-0000-0000-000013360000}"/>
    <cellStyle name="Normal 17 5" xfId="593" xr:uid="{00000000-0005-0000-0000-000014360000}"/>
    <cellStyle name="Normal 17 5 2" xfId="1516" xr:uid="{00000000-0005-0000-0000-000015360000}"/>
    <cellStyle name="Normal 17 50" xfId="13249" xr:uid="{00000000-0005-0000-0000-000016360000}"/>
    <cellStyle name="Normal 17 51" xfId="13250" xr:uid="{00000000-0005-0000-0000-000017360000}"/>
    <cellStyle name="Normal 17 52" xfId="13251" xr:uid="{00000000-0005-0000-0000-000018360000}"/>
    <cellStyle name="Normal 17 53" xfId="13252" xr:uid="{00000000-0005-0000-0000-000019360000}"/>
    <cellStyle name="Normal 17 54" xfId="13253" xr:uid="{00000000-0005-0000-0000-00001A360000}"/>
    <cellStyle name="Normal 17 55" xfId="13254" xr:uid="{00000000-0005-0000-0000-00001B360000}"/>
    <cellStyle name="Normal 17 56" xfId="13255" xr:uid="{00000000-0005-0000-0000-00001C360000}"/>
    <cellStyle name="Normal 17 57" xfId="13256" xr:uid="{00000000-0005-0000-0000-00001D360000}"/>
    <cellStyle name="Normal 17 58" xfId="13257" xr:uid="{00000000-0005-0000-0000-00001E360000}"/>
    <cellStyle name="Normal 17 59" xfId="13258" xr:uid="{00000000-0005-0000-0000-00001F360000}"/>
    <cellStyle name="Normal 17 6" xfId="13259" xr:uid="{00000000-0005-0000-0000-000020360000}"/>
    <cellStyle name="Normal 17 60" xfId="13260" xr:uid="{00000000-0005-0000-0000-000021360000}"/>
    <cellStyle name="Normal 17 61" xfId="13261" xr:uid="{00000000-0005-0000-0000-000022360000}"/>
    <cellStyle name="Normal 17 62" xfId="13262" xr:uid="{00000000-0005-0000-0000-000023360000}"/>
    <cellStyle name="Normal 17 63" xfId="13263" xr:uid="{00000000-0005-0000-0000-000024360000}"/>
    <cellStyle name="Normal 17 64" xfId="13264" xr:uid="{00000000-0005-0000-0000-000025360000}"/>
    <cellStyle name="Normal 17 65" xfId="13265" xr:uid="{00000000-0005-0000-0000-000026360000}"/>
    <cellStyle name="Normal 17 66" xfId="13266" xr:uid="{00000000-0005-0000-0000-000027360000}"/>
    <cellStyle name="Normal 17 67" xfId="13267" xr:uid="{00000000-0005-0000-0000-000028360000}"/>
    <cellStyle name="Normal 17 68" xfId="13268" xr:uid="{00000000-0005-0000-0000-000029360000}"/>
    <cellStyle name="Normal 17 69" xfId="13269" xr:uid="{00000000-0005-0000-0000-00002A360000}"/>
    <cellStyle name="Normal 17 7" xfId="13270" xr:uid="{00000000-0005-0000-0000-00002B360000}"/>
    <cellStyle name="Normal 17 70" xfId="13271" xr:uid="{00000000-0005-0000-0000-00002C360000}"/>
    <cellStyle name="Normal 17 71" xfId="13272" xr:uid="{00000000-0005-0000-0000-00002D360000}"/>
    <cellStyle name="Normal 17 72" xfId="13273" xr:uid="{00000000-0005-0000-0000-00002E360000}"/>
    <cellStyle name="Normal 17 73" xfId="13274" xr:uid="{00000000-0005-0000-0000-00002F360000}"/>
    <cellStyle name="Normal 17 74" xfId="13275" xr:uid="{00000000-0005-0000-0000-000030360000}"/>
    <cellStyle name="Normal 17 75" xfId="13276" xr:uid="{00000000-0005-0000-0000-000031360000}"/>
    <cellStyle name="Normal 17 76" xfId="13277" xr:uid="{00000000-0005-0000-0000-000032360000}"/>
    <cellStyle name="Normal 17 77" xfId="13278" xr:uid="{00000000-0005-0000-0000-000033360000}"/>
    <cellStyle name="Normal 17 78" xfId="13279" xr:uid="{00000000-0005-0000-0000-000034360000}"/>
    <cellStyle name="Normal 17 79" xfId="13280" xr:uid="{00000000-0005-0000-0000-000035360000}"/>
    <cellStyle name="Normal 17 8" xfId="13281" xr:uid="{00000000-0005-0000-0000-000036360000}"/>
    <cellStyle name="Normal 17 80" xfId="13282" xr:uid="{00000000-0005-0000-0000-000037360000}"/>
    <cellStyle name="Normal 17 81" xfId="13283" xr:uid="{00000000-0005-0000-0000-000038360000}"/>
    <cellStyle name="Normal 17 82" xfId="13284" xr:uid="{00000000-0005-0000-0000-000039360000}"/>
    <cellStyle name="Normal 17 83" xfId="13285" xr:uid="{00000000-0005-0000-0000-00003A360000}"/>
    <cellStyle name="Normal 17 84" xfId="13286" xr:uid="{00000000-0005-0000-0000-00003B360000}"/>
    <cellStyle name="Normal 17 85" xfId="13287" xr:uid="{00000000-0005-0000-0000-00003C360000}"/>
    <cellStyle name="Normal 17 86" xfId="13288" xr:uid="{00000000-0005-0000-0000-00003D360000}"/>
    <cellStyle name="Normal 17 87" xfId="13289" xr:uid="{00000000-0005-0000-0000-00003E360000}"/>
    <cellStyle name="Normal 17 88" xfId="13290" xr:uid="{00000000-0005-0000-0000-00003F360000}"/>
    <cellStyle name="Normal 17 89" xfId="13291" xr:uid="{00000000-0005-0000-0000-000040360000}"/>
    <cellStyle name="Normal 17 9" xfId="13292" xr:uid="{00000000-0005-0000-0000-000041360000}"/>
    <cellStyle name="Normal 17 90" xfId="13293" xr:uid="{00000000-0005-0000-0000-000042360000}"/>
    <cellStyle name="Normal 17 91" xfId="13294" xr:uid="{00000000-0005-0000-0000-000043360000}"/>
    <cellStyle name="Normal 17 92" xfId="13295" xr:uid="{00000000-0005-0000-0000-000044360000}"/>
    <cellStyle name="Normal 17 93" xfId="13296" xr:uid="{00000000-0005-0000-0000-000045360000}"/>
    <cellStyle name="Normal 17 94" xfId="13297" xr:uid="{00000000-0005-0000-0000-000046360000}"/>
    <cellStyle name="Normal 17 95" xfId="13298" xr:uid="{00000000-0005-0000-0000-000047360000}"/>
    <cellStyle name="Normal 17 96" xfId="13299" xr:uid="{00000000-0005-0000-0000-000048360000}"/>
    <cellStyle name="Normal 17 97" xfId="13300" xr:uid="{00000000-0005-0000-0000-000049360000}"/>
    <cellStyle name="Normal 17 98" xfId="13301" xr:uid="{00000000-0005-0000-0000-00004A360000}"/>
    <cellStyle name="Normal 17 99" xfId="13302" xr:uid="{00000000-0005-0000-0000-00004B360000}"/>
    <cellStyle name="Normal 17_PEMBEBANAN BIAYA USAHA1" xfId="13303" xr:uid="{00000000-0005-0000-0000-00004C360000}"/>
    <cellStyle name="Normal 170" xfId="1828" xr:uid="{00000000-0005-0000-0000-00004D360000}"/>
    <cellStyle name="Normal 170 2" xfId="13305" xr:uid="{00000000-0005-0000-0000-00004E360000}"/>
    <cellStyle name="Normal 170 3" xfId="20675" xr:uid="{00000000-0005-0000-0000-00004F360000}"/>
    <cellStyle name="Normal 170 4" xfId="13304" xr:uid="{00000000-0005-0000-0000-000050360000}"/>
    <cellStyle name="Normal 171" xfId="1829" xr:uid="{00000000-0005-0000-0000-000051360000}"/>
    <cellStyle name="Normal 171 2" xfId="13307" xr:uid="{00000000-0005-0000-0000-000052360000}"/>
    <cellStyle name="Normal 171 3" xfId="20676" xr:uid="{00000000-0005-0000-0000-000053360000}"/>
    <cellStyle name="Normal 171 4" xfId="13306" xr:uid="{00000000-0005-0000-0000-000054360000}"/>
    <cellStyle name="Normal 172" xfId="1830" xr:uid="{00000000-0005-0000-0000-000055360000}"/>
    <cellStyle name="Normal 172 2" xfId="20677" xr:uid="{00000000-0005-0000-0000-000056360000}"/>
    <cellStyle name="Normal 172 3" xfId="13308" xr:uid="{00000000-0005-0000-0000-000057360000}"/>
    <cellStyle name="Normal 173" xfId="1831" xr:uid="{00000000-0005-0000-0000-000058360000}"/>
    <cellStyle name="Normal 173 2" xfId="20678" xr:uid="{00000000-0005-0000-0000-000059360000}"/>
    <cellStyle name="Normal 173 3" xfId="13309" xr:uid="{00000000-0005-0000-0000-00005A360000}"/>
    <cellStyle name="Normal 174" xfId="1832" xr:uid="{00000000-0005-0000-0000-00005B360000}"/>
    <cellStyle name="Normal 174 2" xfId="13311" xr:uid="{00000000-0005-0000-0000-00005C360000}"/>
    <cellStyle name="Normal 174 3" xfId="20679" xr:uid="{00000000-0005-0000-0000-00005D360000}"/>
    <cellStyle name="Normal 174 4" xfId="13310" xr:uid="{00000000-0005-0000-0000-00005E360000}"/>
    <cellStyle name="Normal 175" xfId="1833" xr:uid="{00000000-0005-0000-0000-00005F360000}"/>
    <cellStyle name="Normal 175 2" xfId="20680" xr:uid="{00000000-0005-0000-0000-000060360000}"/>
    <cellStyle name="Normal 175 3" xfId="13312" xr:uid="{00000000-0005-0000-0000-000061360000}"/>
    <cellStyle name="Normal 176" xfId="1834" xr:uid="{00000000-0005-0000-0000-000062360000}"/>
    <cellStyle name="Normal 176 2" xfId="20681" xr:uid="{00000000-0005-0000-0000-000063360000}"/>
    <cellStyle name="Normal 176 3" xfId="13313" xr:uid="{00000000-0005-0000-0000-000064360000}"/>
    <cellStyle name="Normal 177" xfId="1835" xr:uid="{00000000-0005-0000-0000-000065360000}"/>
    <cellStyle name="Normal 177 2" xfId="20682" xr:uid="{00000000-0005-0000-0000-000066360000}"/>
    <cellStyle name="Normal 177 3" xfId="13314" xr:uid="{00000000-0005-0000-0000-000067360000}"/>
    <cellStyle name="Normal 178" xfId="1836" xr:uid="{00000000-0005-0000-0000-000068360000}"/>
    <cellStyle name="Normal 178 2" xfId="20683" xr:uid="{00000000-0005-0000-0000-000069360000}"/>
    <cellStyle name="Normal 178 3" xfId="13315" xr:uid="{00000000-0005-0000-0000-00006A360000}"/>
    <cellStyle name="Normal 179" xfId="1837" xr:uid="{00000000-0005-0000-0000-00006B360000}"/>
    <cellStyle name="Normal 179 2" xfId="20684" xr:uid="{00000000-0005-0000-0000-00006C360000}"/>
    <cellStyle name="Normal 179 3" xfId="13316" xr:uid="{00000000-0005-0000-0000-00006D360000}"/>
    <cellStyle name="Normal 18" xfId="59" xr:uid="{00000000-0005-0000-0000-00006E360000}"/>
    <cellStyle name="Normal 18 10" xfId="13317" xr:uid="{00000000-0005-0000-0000-00006F360000}"/>
    <cellStyle name="Normal 18 100" xfId="13318" xr:uid="{00000000-0005-0000-0000-000070360000}"/>
    <cellStyle name="Normal 18 101" xfId="13319" xr:uid="{00000000-0005-0000-0000-000071360000}"/>
    <cellStyle name="Normal 18 102" xfId="13320" xr:uid="{00000000-0005-0000-0000-000072360000}"/>
    <cellStyle name="Normal 18 103" xfId="13321" xr:uid="{00000000-0005-0000-0000-000073360000}"/>
    <cellStyle name="Normal 18 104" xfId="13322" xr:uid="{00000000-0005-0000-0000-000074360000}"/>
    <cellStyle name="Normal 18 105" xfId="13323" xr:uid="{00000000-0005-0000-0000-000075360000}"/>
    <cellStyle name="Normal 18 106" xfId="13324" xr:uid="{00000000-0005-0000-0000-000076360000}"/>
    <cellStyle name="Normal 18 107" xfId="13325" xr:uid="{00000000-0005-0000-0000-000077360000}"/>
    <cellStyle name="Normal 18 108" xfId="13326" xr:uid="{00000000-0005-0000-0000-000078360000}"/>
    <cellStyle name="Normal 18 109" xfId="13327" xr:uid="{00000000-0005-0000-0000-000079360000}"/>
    <cellStyle name="Normal 18 11" xfId="13328" xr:uid="{00000000-0005-0000-0000-00007A360000}"/>
    <cellStyle name="Normal 18 110" xfId="13329" xr:uid="{00000000-0005-0000-0000-00007B360000}"/>
    <cellStyle name="Normal 18 111" xfId="13330" xr:uid="{00000000-0005-0000-0000-00007C360000}"/>
    <cellStyle name="Normal 18 112" xfId="13331" xr:uid="{00000000-0005-0000-0000-00007D360000}"/>
    <cellStyle name="Normal 18 113" xfId="13332" xr:uid="{00000000-0005-0000-0000-00007E360000}"/>
    <cellStyle name="Normal 18 114" xfId="13333" xr:uid="{00000000-0005-0000-0000-00007F360000}"/>
    <cellStyle name="Normal 18 115" xfId="13334" xr:uid="{00000000-0005-0000-0000-000080360000}"/>
    <cellStyle name="Normal 18 116" xfId="13335" xr:uid="{00000000-0005-0000-0000-000081360000}"/>
    <cellStyle name="Normal 18 117" xfId="13336" xr:uid="{00000000-0005-0000-0000-000082360000}"/>
    <cellStyle name="Normal 18 118" xfId="13337" xr:uid="{00000000-0005-0000-0000-000083360000}"/>
    <cellStyle name="Normal 18 119" xfId="13338" xr:uid="{00000000-0005-0000-0000-000084360000}"/>
    <cellStyle name="Normal 18 12" xfId="13339" xr:uid="{00000000-0005-0000-0000-000085360000}"/>
    <cellStyle name="Normal 18 120" xfId="13340" xr:uid="{00000000-0005-0000-0000-000086360000}"/>
    <cellStyle name="Normal 18 121" xfId="13341" xr:uid="{00000000-0005-0000-0000-000087360000}"/>
    <cellStyle name="Normal 18 122" xfId="13342" xr:uid="{00000000-0005-0000-0000-000088360000}"/>
    <cellStyle name="Normal 18 123" xfId="13343" xr:uid="{00000000-0005-0000-0000-000089360000}"/>
    <cellStyle name="Normal 18 124" xfId="13344" xr:uid="{00000000-0005-0000-0000-00008A360000}"/>
    <cellStyle name="Normal 18 125" xfId="20685" xr:uid="{00000000-0005-0000-0000-00008B360000}"/>
    <cellStyle name="Normal 18 13" xfId="13345" xr:uid="{00000000-0005-0000-0000-00008C360000}"/>
    <cellStyle name="Normal 18 14" xfId="13346" xr:uid="{00000000-0005-0000-0000-00008D360000}"/>
    <cellStyle name="Normal 18 15" xfId="13347" xr:uid="{00000000-0005-0000-0000-00008E360000}"/>
    <cellStyle name="Normal 18 16" xfId="13348" xr:uid="{00000000-0005-0000-0000-00008F360000}"/>
    <cellStyle name="Normal 18 17" xfId="13349" xr:uid="{00000000-0005-0000-0000-000090360000}"/>
    <cellStyle name="Normal 18 18" xfId="13350" xr:uid="{00000000-0005-0000-0000-000091360000}"/>
    <cellStyle name="Normal 18 19" xfId="13351" xr:uid="{00000000-0005-0000-0000-000092360000}"/>
    <cellStyle name="Normal 18 2" xfId="207" xr:uid="{00000000-0005-0000-0000-000093360000}"/>
    <cellStyle name="Normal 18 2 2" xfId="315" xr:uid="{00000000-0005-0000-0000-000094360000}"/>
    <cellStyle name="Normal 18 2 2 2" xfId="13352" xr:uid="{00000000-0005-0000-0000-000095360000}"/>
    <cellStyle name="Normal 18 2 3" xfId="423" xr:uid="{00000000-0005-0000-0000-000096360000}"/>
    <cellStyle name="Normal 18 2 4" xfId="1517" xr:uid="{00000000-0005-0000-0000-000097360000}"/>
    <cellStyle name="Normal 18 20" xfId="13353" xr:uid="{00000000-0005-0000-0000-000098360000}"/>
    <cellStyle name="Normal 18 21" xfId="13354" xr:uid="{00000000-0005-0000-0000-000099360000}"/>
    <cellStyle name="Normal 18 22" xfId="13355" xr:uid="{00000000-0005-0000-0000-00009A360000}"/>
    <cellStyle name="Normal 18 23" xfId="13356" xr:uid="{00000000-0005-0000-0000-00009B360000}"/>
    <cellStyle name="Normal 18 24" xfId="13357" xr:uid="{00000000-0005-0000-0000-00009C360000}"/>
    <cellStyle name="Normal 18 25" xfId="13358" xr:uid="{00000000-0005-0000-0000-00009D360000}"/>
    <cellStyle name="Normal 18 26" xfId="13359" xr:uid="{00000000-0005-0000-0000-00009E360000}"/>
    <cellStyle name="Normal 18 27" xfId="13360" xr:uid="{00000000-0005-0000-0000-00009F360000}"/>
    <cellStyle name="Normal 18 28" xfId="13361" xr:uid="{00000000-0005-0000-0000-0000A0360000}"/>
    <cellStyle name="Normal 18 29" xfId="13362" xr:uid="{00000000-0005-0000-0000-0000A1360000}"/>
    <cellStyle name="Normal 18 3" xfId="261" xr:uid="{00000000-0005-0000-0000-0000A2360000}"/>
    <cellStyle name="Normal 18 3 2" xfId="13364" xr:uid="{00000000-0005-0000-0000-0000A3360000}"/>
    <cellStyle name="Normal 18 3 3" xfId="13363" xr:uid="{00000000-0005-0000-0000-0000A4360000}"/>
    <cellStyle name="Normal 18 30" xfId="13365" xr:uid="{00000000-0005-0000-0000-0000A5360000}"/>
    <cellStyle name="Normal 18 31" xfId="13366" xr:uid="{00000000-0005-0000-0000-0000A6360000}"/>
    <cellStyle name="Normal 18 32" xfId="13367" xr:uid="{00000000-0005-0000-0000-0000A7360000}"/>
    <cellStyle name="Normal 18 33" xfId="13368" xr:uid="{00000000-0005-0000-0000-0000A8360000}"/>
    <cellStyle name="Normal 18 34" xfId="13369" xr:uid="{00000000-0005-0000-0000-0000A9360000}"/>
    <cellStyle name="Normal 18 35" xfId="13370" xr:uid="{00000000-0005-0000-0000-0000AA360000}"/>
    <cellStyle name="Normal 18 36" xfId="13371" xr:uid="{00000000-0005-0000-0000-0000AB360000}"/>
    <cellStyle name="Normal 18 37" xfId="13372" xr:uid="{00000000-0005-0000-0000-0000AC360000}"/>
    <cellStyle name="Normal 18 38" xfId="13373" xr:uid="{00000000-0005-0000-0000-0000AD360000}"/>
    <cellStyle name="Normal 18 39" xfId="13374" xr:uid="{00000000-0005-0000-0000-0000AE360000}"/>
    <cellStyle name="Normal 18 4" xfId="369" xr:uid="{00000000-0005-0000-0000-0000AF360000}"/>
    <cellStyle name="Normal 18 4 2" xfId="13375" xr:uid="{00000000-0005-0000-0000-0000B0360000}"/>
    <cellStyle name="Normal 18 40" xfId="13376" xr:uid="{00000000-0005-0000-0000-0000B1360000}"/>
    <cellStyle name="Normal 18 41" xfId="13377" xr:uid="{00000000-0005-0000-0000-0000B2360000}"/>
    <cellStyle name="Normal 18 42" xfId="13378" xr:uid="{00000000-0005-0000-0000-0000B3360000}"/>
    <cellStyle name="Normal 18 43" xfId="13379" xr:uid="{00000000-0005-0000-0000-0000B4360000}"/>
    <cellStyle name="Normal 18 44" xfId="13380" xr:uid="{00000000-0005-0000-0000-0000B5360000}"/>
    <cellStyle name="Normal 18 45" xfId="13381" xr:uid="{00000000-0005-0000-0000-0000B6360000}"/>
    <cellStyle name="Normal 18 46" xfId="13382" xr:uid="{00000000-0005-0000-0000-0000B7360000}"/>
    <cellStyle name="Normal 18 47" xfId="13383" xr:uid="{00000000-0005-0000-0000-0000B8360000}"/>
    <cellStyle name="Normal 18 48" xfId="13384" xr:uid="{00000000-0005-0000-0000-0000B9360000}"/>
    <cellStyle name="Normal 18 49" xfId="13385" xr:uid="{00000000-0005-0000-0000-0000BA360000}"/>
    <cellStyle name="Normal 18 5" xfId="597" xr:uid="{00000000-0005-0000-0000-0000BB360000}"/>
    <cellStyle name="Normal 18 5 2" xfId="13386" xr:uid="{00000000-0005-0000-0000-0000BC360000}"/>
    <cellStyle name="Normal 18 50" xfId="13387" xr:uid="{00000000-0005-0000-0000-0000BD360000}"/>
    <cellStyle name="Normal 18 51" xfId="13388" xr:uid="{00000000-0005-0000-0000-0000BE360000}"/>
    <cellStyle name="Normal 18 52" xfId="13389" xr:uid="{00000000-0005-0000-0000-0000BF360000}"/>
    <cellStyle name="Normal 18 53" xfId="13390" xr:uid="{00000000-0005-0000-0000-0000C0360000}"/>
    <cellStyle name="Normal 18 54" xfId="13391" xr:uid="{00000000-0005-0000-0000-0000C1360000}"/>
    <cellStyle name="Normal 18 55" xfId="13392" xr:uid="{00000000-0005-0000-0000-0000C2360000}"/>
    <cellStyle name="Normal 18 56" xfId="13393" xr:uid="{00000000-0005-0000-0000-0000C3360000}"/>
    <cellStyle name="Normal 18 57" xfId="13394" xr:uid="{00000000-0005-0000-0000-0000C4360000}"/>
    <cellStyle name="Normal 18 58" xfId="13395" xr:uid="{00000000-0005-0000-0000-0000C5360000}"/>
    <cellStyle name="Normal 18 59" xfId="13396" xr:uid="{00000000-0005-0000-0000-0000C6360000}"/>
    <cellStyle name="Normal 18 6" xfId="13397" xr:uid="{00000000-0005-0000-0000-0000C7360000}"/>
    <cellStyle name="Normal 18 60" xfId="13398" xr:uid="{00000000-0005-0000-0000-0000C8360000}"/>
    <cellStyle name="Normal 18 61" xfId="13399" xr:uid="{00000000-0005-0000-0000-0000C9360000}"/>
    <cellStyle name="Normal 18 62" xfId="13400" xr:uid="{00000000-0005-0000-0000-0000CA360000}"/>
    <cellStyle name="Normal 18 63" xfId="13401" xr:uid="{00000000-0005-0000-0000-0000CB360000}"/>
    <cellStyle name="Normal 18 64" xfId="13402" xr:uid="{00000000-0005-0000-0000-0000CC360000}"/>
    <cellStyle name="Normal 18 65" xfId="13403" xr:uid="{00000000-0005-0000-0000-0000CD360000}"/>
    <cellStyle name="Normal 18 66" xfId="13404" xr:uid="{00000000-0005-0000-0000-0000CE360000}"/>
    <cellStyle name="Normal 18 67" xfId="13405" xr:uid="{00000000-0005-0000-0000-0000CF360000}"/>
    <cellStyle name="Normal 18 68" xfId="13406" xr:uid="{00000000-0005-0000-0000-0000D0360000}"/>
    <cellStyle name="Normal 18 69" xfId="13407" xr:uid="{00000000-0005-0000-0000-0000D1360000}"/>
    <cellStyle name="Normal 18 7" xfId="13408" xr:uid="{00000000-0005-0000-0000-0000D2360000}"/>
    <cellStyle name="Normal 18 70" xfId="13409" xr:uid="{00000000-0005-0000-0000-0000D3360000}"/>
    <cellStyle name="Normal 18 71" xfId="13410" xr:uid="{00000000-0005-0000-0000-0000D4360000}"/>
    <cellStyle name="Normal 18 72" xfId="13411" xr:uid="{00000000-0005-0000-0000-0000D5360000}"/>
    <cellStyle name="Normal 18 73" xfId="13412" xr:uid="{00000000-0005-0000-0000-0000D6360000}"/>
    <cellStyle name="Normal 18 74" xfId="13413" xr:uid="{00000000-0005-0000-0000-0000D7360000}"/>
    <cellStyle name="Normal 18 75" xfId="13414" xr:uid="{00000000-0005-0000-0000-0000D8360000}"/>
    <cellStyle name="Normal 18 76" xfId="13415" xr:uid="{00000000-0005-0000-0000-0000D9360000}"/>
    <cellStyle name="Normal 18 77" xfId="13416" xr:uid="{00000000-0005-0000-0000-0000DA360000}"/>
    <cellStyle name="Normal 18 78" xfId="13417" xr:uid="{00000000-0005-0000-0000-0000DB360000}"/>
    <cellStyle name="Normal 18 79" xfId="13418" xr:uid="{00000000-0005-0000-0000-0000DC360000}"/>
    <cellStyle name="Normal 18 8" xfId="13419" xr:uid="{00000000-0005-0000-0000-0000DD360000}"/>
    <cellStyle name="Normal 18 80" xfId="13420" xr:uid="{00000000-0005-0000-0000-0000DE360000}"/>
    <cellStyle name="Normal 18 81" xfId="13421" xr:uid="{00000000-0005-0000-0000-0000DF360000}"/>
    <cellStyle name="Normal 18 82" xfId="13422" xr:uid="{00000000-0005-0000-0000-0000E0360000}"/>
    <cellStyle name="Normal 18 83" xfId="13423" xr:uid="{00000000-0005-0000-0000-0000E1360000}"/>
    <cellStyle name="Normal 18 84" xfId="13424" xr:uid="{00000000-0005-0000-0000-0000E2360000}"/>
    <cellStyle name="Normal 18 85" xfId="13425" xr:uid="{00000000-0005-0000-0000-0000E3360000}"/>
    <cellStyle name="Normal 18 86" xfId="13426" xr:uid="{00000000-0005-0000-0000-0000E4360000}"/>
    <cellStyle name="Normal 18 87" xfId="13427" xr:uid="{00000000-0005-0000-0000-0000E5360000}"/>
    <cellStyle name="Normal 18 88" xfId="13428" xr:uid="{00000000-0005-0000-0000-0000E6360000}"/>
    <cellStyle name="Normal 18 89" xfId="13429" xr:uid="{00000000-0005-0000-0000-0000E7360000}"/>
    <cellStyle name="Normal 18 9" xfId="13430" xr:uid="{00000000-0005-0000-0000-0000E8360000}"/>
    <cellStyle name="Normal 18 90" xfId="13431" xr:uid="{00000000-0005-0000-0000-0000E9360000}"/>
    <cellStyle name="Normal 18 91" xfId="13432" xr:uid="{00000000-0005-0000-0000-0000EA360000}"/>
    <cellStyle name="Normal 18 92" xfId="13433" xr:uid="{00000000-0005-0000-0000-0000EB360000}"/>
    <cellStyle name="Normal 18 93" xfId="13434" xr:uid="{00000000-0005-0000-0000-0000EC360000}"/>
    <cellStyle name="Normal 18 94" xfId="13435" xr:uid="{00000000-0005-0000-0000-0000ED360000}"/>
    <cellStyle name="Normal 18 95" xfId="13436" xr:uid="{00000000-0005-0000-0000-0000EE360000}"/>
    <cellStyle name="Normal 18 96" xfId="13437" xr:uid="{00000000-0005-0000-0000-0000EF360000}"/>
    <cellStyle name="Normal 18 97" xfId="13438" xr:uid="{00000000-0005-0000-0000-0000F0360000}"/>
    <cellStyle name="Normal 18 98" xfId="13439" xr:uid="{00000000-0005-0000-0000-0000F1360000}"/>
    <cellStyle name="Normal 18 99" xfId="13440" xr:uid="{00000000-0005-0000-0000-0000F2360000}"/>
    <cellStyle name="Normal 18_LR PER ACCOUNT AUDIT" xfId="13441" xr:uid="{00000000-0005-0000-0000-0000F3360000}"/>
    <cellStyle name="Normal 180" xfId="1838" xr:uid="{00000000-0005-0000-0000-0000F4360000}"/>
    <cellStyle name="Normal 180 2" xfId="20686" xr:uid="{00000000-0005-0000-0000-0000F5360000}"/>
    <cellStyle name="Normal 180 3" xfId="13442" xr:uid="{00000000-0005-0000-0000-0000F6360000}"/>
    <cellStyle name="Normal 181" xfId="1839" xr:uid="{00000000-0005-0000-0000-0000F7360000}"/>
    <cellStyle name="Normal 181 2" xfId="20687" xr:uid="{00000000-0005-0000-0000-0000F8360000}"/>
    <cellStyle name="Normal 181 3" xfId="13443" xr:uid="{00000000-0005-0000-0000-0000F9360000}"/>
    <cellStyle name="Normal 182" xfId="1840" xr:uid="{00000000-0005-0000-0000-0000FA360000}"/>
    <cellStyle name="Normal 182 2" xfId="20688" xr:uid="{00000000-0005-0000-0000-0000FB360000}"/>
    <cellStyle name="Normal 182 3" xfId="13444" xr:uid="{00000000-0005-0000-0000-0000FC360000}"/>
    <cellStyle name="Normal 183" xfId="1841" xr:uid="{00000000-0005-0000-0000-0000FD360000}"/>
    <cellStyle name="Normal 183 2" xfId="20689" xr:uid="{00000000-0005-0000-0000-0000FE360000}"/>
    <cellStyle name="Normal 183 3" xfId="13445" xr:uid="{00000000-0005-0000-0000-0000FF360000}"/>
    <cellStyle name="Normal 184" xfId="1842" xr:uid="{00000000-0005-0000-0000-000000370000}"/>
    <cellStyle name="Normal 184 2" xfId="20690" xr:uid="{00000000-0005-0000-0000-000001370000}"/>
    <cellStyle name="Normal 184 3" xfId="13446" xr:uid="{00000000-0005-0000-0000-000002370000}"/>
    <cellStyle name="Normal 185" xfId="1843" xr:uid="{00000000-0005-0000-0000-000003370000}"/>
    <cellStyle name="Normal 185 2" xfId="20691" xr:uid="{00000000-0005-0000-0000-000004370000}"/>
    <cellStyle name="Normal 185 3" xfId="13447" xr:uid="{00000000-0005-0000-0000-000005370000}"/>
    <cellStyle name="Normal 186" xfId="1844" xr:uid="{00000000-0005-0000-0000-000006370000}"/>
    <cellStyle name="Normal 186 2" xfId="20692" xr:uid="{00000000-0005-0000-0000-000007370000}"/>
    <cellStyle name="Normal 186 3" xfId="13448" xr:uid="{00000000-0005-0000-0000-000008370000}"/>
    <cellStyle name="Normal 187" xfId="1845" xr:uid="{00000000-0005-0000-0000-000009370000}"/>
    <cellStyle name="Normal 187 2" xfId="13450" xr:uid="{00000000-0005-0000-0000-00000A370000}"/>
    <cellStyle name="Normal 187 3" xfId="20693" xr:uid="{00000000-0005-0000-0000-00000B370000}"/>
    <cellStyle name="Normal 187 4" xfId="13449" xr:uid="{00000000-0005-0000-0000-00000C370000}"/>
    <cellStyle name="Normal 188" xfId="1846" xr:uid="{00000000-0005-0000-0000-00000D370000}"/>
    <cellStyle name="Normal 188 2" xfId="20694" xr:uid="{00000000-0005-0000-0000-00000E370000}"/>
    <cellStyle name="Normal 188 3" xfId="13451" xr:uid="{00000000-0005-0000-0000-00000F370000}"/>
    <cellStyle name="Normal 189" xfId="1847" xr:uid="{00000000-0005-0000-0000-000010370000}"/>
    <cellStyle name="Normal 189 2" xfId="20695" xr:uid="{00000000-0005-0000-0000-000011370000}"/>
    <cellStyle name="Normal 189 3" xfId="13452" xr:uid="{00000000-0005-0000-0000-000012370000}"/>
    <cellStyle name="Normal 19" xfId="60" xr:uid="{00000000-0005-0000-0000-000013370000}"/>
    <cellStyle name="Normal 19 10" xfId="13453" xr:uid="{00000000-0005-0000-0000-000014370000}"/>
    <cellStyle name="Normal 19 11" xfId="13454" xr:uid="{00000000-0005-0000-0000-000015370000}"/>
    <cellStyle name="Normal 19 12" xfId="13455" xr:uid="{00000000-0005-0000-0000-000016370000}"/>
    <cellStyle name="Normal 19 13" xfId="13456" xr:uid="{00000000-0005-0000-0000-000017370000}"/>
    <cellStyle name="Normal 19 14" xfId="13457" xr:uid="{00000000-0005-0000-0000-000018370000}"/>
    <cellStyle name="Normal 19 15" xfId="13458" xr:uid="{00000000-0005-0000-0000-000019370000}"/>
    <cellStyle name="Normal 19 16" xfId="13459" xr:uid="{00000000-0005-0000-0000-00001A370000}"/>
    <cellStyle name="Normal 19 17" xfId="13460" xr:uid="{00000000-0005-0000-0000-00001B370000}"/>
    <cellStyle name="Normal 19 18" xfId="13461" xr:uid="{00000000-0005-0000-0000-00001C370000}"/>
    <cellStyle name="Normal 19 19" xfId="13462" xr:uid="{00000000-0005-0000-0000-00001D370000}"/>
    <cellStyle name="Normal 19 2" xfId="208" xr:uid="{00000000-0005-0000-0000-00001E370000}"/>
    <cellStyle name="Normal 19 2 2" xfId="316" xr:uid="{00000000-0005-0000-0000-00001F370000}"/>
    <cellStyle name="Normal 19 2 2 2" xfId="13463" xr:uid="{00000000-0005-0000-0000-000020370000}"/>
    <cellStyle name="Normal 19 2 3" xfId="424" xr:uid="{00000000-0005-0000-0000-000021370000}"/>
    <cellStyle name="Normal 19 2 4" xfId="1518" xr:uid="{00000000-0005-0000-0000-000022370000}"/>
    <cellStyle name="Normal 19 20" xfId="13464" xr:uid="{00000000-0005-0000-0000-000023370000}"/>
    <cellStyle name="Normal 19 21" xfId="13465" xr:uid="{00000000-0005-0000-0000-000024370000}"/>
    <cellStyle name="Normal 19 22" xfId="13466" xr:uid="{00000000-0005-0000-0000-000025370000}"/>
    <cellStyle name="Normal 19 23" xfId="13467" xr:uid="{00000000-0005-0000-0000-000026370000}"/>
    <cellStyle name="Normal 19 24" xfId="13468" xr:uid="{00000000-0005-0000-0000-000027370000}"/>
    <cellStyle name="Normal 19 25" xfId="13469" xr:uid="{00000000-0005-0000-0000-000028370000}"/>
    <cellStyle name="Normal 19 26" xfId="13470" xr:uid="{00000000-0005-0000-0000-000029370000}"/>
    <cellStyle name="Normal 19 27" xfId="13471" xr:uid="{00000000-0005-0000-0000-00002A370000}"/>
    <cellStyle name="Normal 19 28" xfId="13472" xr:uid="{00000000-0005-0000-0000-00002B370000}"/>
    <cellStyle name="Normal 19 29" xfId="13473" xr:uid="{00000000-0005-0000-0000-00002C370000}"/>
    <cellStyle name="Normal 19 3" xfId="262" xr:uid="{00000000-0005-0000-0000-00002D370000}"/>
    <cellStyle name="Normal 19 3 2" xfId="13474" xr:uid="{00000000-0005-0000-0000-00002E370000}"/>
    <cellStyle name="Normal 19 30" xfId="13475" xr:uid="{00000000-0005-0000-0000-00002F370000}"/>
    <cellStyle name="Normal 19 31" xfId="13476" xr:uid="{00000000-0005-0000-0000-000030370000}"/>
    <cellStyle name="Normal 19 32" xfId="13477" xr:uid="{00000000-0005-0000-0000-000031370000}"/>
    <cellStyle name="Normal 19 33" xfId="13478" xr:uid="{00000000-0005-0000-0000-000032370000}"/>
    <cellStyle name="Normal 19 34" xfId="13479" xr:uid="{00000000-0005-0000-0000-000033370000}"/>
    <cellStyle name="Normal 19 35" xfId="13480" xr:uid="{00000000-0005-0000-0000-000034370000}"/>
    <cellStyle name="Normal 19 36" xfId="13481" xr:uid="{00000000-0005-0000-0000-000035370000}"/>
    <cellStyle name="Normal 19 37" xfId="13482" xr:uid="{00000000-0005-0000-0000-000036370000}"/>
    <cellStyle name="Normal 19 38" xfId="13483" xr:uid="{00000000-0005-0000-0000-000037370000}"/>
    <cellStyle name="Normal 19 39" xfId="13484" xr:uid="{00000000-0005-0000-0000-000038370000}"/>
    <cellStyle name="Normal 19 4" xfId="370" xr:uid="{00000000-0005-0000-0000-000039370000}"/>
    <cellStyle name="Normal 19 4 2" xfId="13486" xr:uid="{00000000-0005-0000-0000-00003A370000}"/>
    <cellStyle name="Normal 19 4 3" xfId="13485" xr:uid="{00000000-0005-0000-0000-00003B370000}"/>
    <cellStyle name="Normal 19 40" xfId="13487" xr:uid="{00000000-0005-0000-0000-00003C370000}"/>
    <cellStyle name="Normal 19 41" xfId="13488" xr:uid="{00000000-0005-0000-0000-00003D370000}"/>
    <cellStyle name="Normal 19 42" xfId="13489" xr:uid="{00000000-0005-0000-0000-00003E370000}"/>
    <cellStyle name="Normal 19 43" xfId="13490" xr:uid="{00000000-0005-0000-0000-00003F370000}"/>
    <cellStyle name="Normal 19 44" xfId="13491" xr:uid="{00000000-0005-0000-0000-000040370000}"/>
    <cellStyle name="Normal 19 45" xfId="13492" xr:uid="{00000000-0005-0000-0000-000041370000}"/>
    <cellStyle name="Normal 19 46" xfId="13493" xr:uid="{00000000-0005-0000-0000-000042370000}"/>
    <cellStyle name="Normal 19 47" xfId="13494" xr:uid="{00000000-0005-0000-0000-000043370000}"/>
    <cellStyle name="Normal 19 48" xfId="13495" xr:uid="{00000000-0005-0000-0000-000044370000}"/>
    <cellStyle name="Normal 19 49" xfId="13496" xr:uid="{00000000-0005-0000-0000-000045370000}"/>
    <cellStyle name="Normal 19 5" xfId="598" xr:uid="{00000000-0005-0000-0000-000046370000}"/>
    <cellStyle name="Normal 19 5 2" xfId="13497" xr:uid="{00000000-0005-0000-0000-000047370000}"/>
    <cellStyle name="Normal 19 50" xfId="13498" xr:uid="{00000000-0005-0000-0000-000048370000}"/>
    <cellStyle name="Normal 19 51" xfId="13499" xr:uid="{00000000-0005-0000-0000-000049370000}"/>
    <cellStyle name="Normal 19 52" xfId="13500" xr:uid="{00000000-0005-0000-0000-00004A370000}"/>
    <cellStyle name="Normal 19 53" xfId="13501" xr:uid="{00000000-0005-0000-0000-00004B370000}"/>
    <cellStyle name="Normal 19 54" xfId="13502" xr:uid="{00000000-0005-0000-0000-00004C370000}"/>
    <cellStyle name="Normal 19 55" xfId="13503" xr:uid="{00000000-0005-0000-0000-00004D370000}"/>
    <cellStyle name="Normal 19 56" xfId="13504" xr:uid="{00000000-0005-0000-0000-00004E370000}"/>
    <cellStyle name="Normal 19 57" xfId="13505" xr:uid="{00000000-0005-0000-0000-00004F370000}"/>
    <cellStyle name="Normal 19 58" xfId="13506" xr:uid="{00000000-0005-0000-0000-000050370000}"/>
    <cellStyle name="Normal 19 59" xfId="13507" xr:uid="{00000000-0005-0000-0000-000051370000}"/>
    <cellStyle name="Normal 19 6" xfId="13508" xr:uid="{00000000-0005-0000-0000-000052370000}"/>
    <cellStyle name="Normal 19 60" xfId="13509" xr:uid="{00000000-0005-0000-0000-000053370000}"/>
    <cellStyle name="Normal 19 61" xfId="13510" xr:uid="{00000000-0005-0000-0000-000054370000}"/>
    <cellStyle name="Normal 19 62" xfId="13511" xr:uid="{00000000-0005-0000-0000-000055370000}"/>
    <cellStyle name="Normal 19 63" xfId="13512" xr:uid="{00000000-0005-0000-0000-000056370000}"/>
    <cellStyle name="Normal 19 64" xfId="13513" xr:uid="{00000000-0005-0000-0000-000057370000}"/>
    <cellStyle name="Normal 19 65" xfId="13514" xr:uid="{00000000-0005-0000-0000-000058370000}"/>
    <cellStyle name="Normal 19 66" xfId="13515" xr:uid="{00000000-0005-0000-0000-000059370000}"/>
    <cellStyle name="Normal 19 67" xfId="13516" xr:uid="{00000000-0005-0000-0000-00005A370000}"/>
    <cellStyle name="Normal 19 68" xfId="13517" xr:uid="{00000000-0005-0000-0000-00005B370000}"/>
    <cellStyle name="Normal 19 69" xfId="13518" xr:uid="{00000000-0005-0000-0000-00005C370000}"/>
    <cellStyle name="Normal 19 7" xfId="13519" xr:uid="{00000000-0005-0000-0000-00005D370000}"/>
    <cellStyle name="Normal 19 70" xfId="13520" xr:uid="{00000000-0005-0000-0000-00005E370000}"/>
    <cellStyle name="Normal 19 71" xfId="13521" xr:uid="{00000000-0005-0000-0000-00005F370000}"/>
    <cellStyle name="Normal 19 72" xfId="13522" xr:uid="{00000000-0005-0000-0000-000060370000}"/>
    <cellStyle name="Normal 19 73" xfId="13523" xr:uid="{00000000-0005-0000-0000-000061370000}"/>
    <cellStyle name="Normal 19 74" xfId="13524" xr:uid="{00000000-0005-0000-0000-000062370000}"/>
    <cellStyle name="Normal 19 75" xfId="13525" xr:uid="{00000000-0005-0000-0000-000063370000}"/>
    <cellStyle name="Normal 19 76" xfId="13526" xr:uid="{00000000-0005-0000-0000-000064370000}"/>
    <cellStyle name="Normal 19 77" xfId="13527" xr:uid="{00000000-0005-0000-0000-000065370000}"/>
    <cellStyle name="Normal 19 78" xfId="13528" xr:uid="{00000000-0005-0000-0000-000066370000}"/>
    <cellStyle name="Normal 19 79" xfId="13529" xr:uid="{00000000-0005-0000-0000-000067370000}"/>
    <cellStyle name="Normal 19 8" xfId="13530" xr:uid="{00000000-0005-0000-0000-000068370000}"/>
    <cellStyle name="Normal 19 80" xfId="13531" xr:uid="{00000000-0005-0000-0000-000069370000}"/>
    <cellStyle name="Normal 19 81" xfId="13532" xr:uid="{00000000-0005-0000-0000-00006A370000}"/>
    <cellStyle name="Normal 19 82" xfId="20696" xr:uid="{00000000-0005-0000-0000-00006B370000}"/>
    <cellStyle name="Normal 19 9" xfId="13533" xr:uid="{00000000-0005-0000-0000-00006C370000}"/>
    <cellStyle name="Normal 19_KONSOL KIE-MEI 09" xfId="13534" xr:uid="{00000000-0005-0000-0000-00006D370000}"/>
    <cellStyle name="Normal 190" xfId="1848" xr:uid="{00000000-0005-0000-0000-00006E370000}"/>
    <cellStyle name="Normal 190 2" xfId="20697" xr:uid="{00000000-0005-0000-0000-00006F370000}"/>
    <cellStyle name="Normal 190 3" xfId="13535" xr:uid="{00000000-0005-0000-0000-000070370000}"/>
    <cellStyle name="Normal 191" xfId="1849" xr:uid="{00000000-0005-0000-0000-000071370000}"/>
    <cellStyle name="Normal 191 2" xfId="20698" xr:uid="{00000000-0005-0000-0000-000072370000}"/>
    <cellStyle name="Normal 191 3" xfId="13536" xr:uid="{00000000-0005-0000-0000-000073370000}"/>
    <cellStyle name="Normal 192" xfId="1850" xr:uid="{00000000-0005-0000-0000-000074370000}"/>
    <cellStyle name="Normal 192 2" xfId="20699" xr:uid="{00000000-0005-0000-0000-000075370000}"/>
    <cellStyle name="Normal 192 3" xfId="13537" xr:uid="{00000000-0005-0000-0000-000076370000}"/>
    <cellStyle name="Normal 193" xfId="1851" xr:uid="{00000000-0005-0000-0000-000077370000}"/>
    <cellStyle name="Normal 193 2" xfId="20700" xr:uid="{00000000-0005-0000-0000-000078370000}"/>
    <cellStyle name="Normal 193 3" xfId="13538" xr:uid="{00000000-0005-0000-0000-000079370000}"/>
    <cellStyle name="Normal 194" xfId="1852" xr:uid="{00000000-0005-0000-0000-00007A370000}"/>
    <cellStyle name="Normal 194 2" xfId="20701" xr:uid="{00000000-0005-0000-0000-00007B370000}"/>
    <cellStyle name="Normal 194 3" xfId="13539" xr:uid="{00000000-0005-0000-0000-00007C370000}"/>
    <cellStyle name="Normal 195" xfId="1853" xr:uid="{00000000-0005-0000-0000-00007D370000}"/>
    <cellStyle name="Normal 195 2" xfId="20702" xr:uid="{00000000-0005-0000-0000-00007E370000}"/>
    <cellStyle name="Normal 195 3" xfId="13540" xr:uid="{00000000-0005-0000-0000-00007F370000}"/>
    <cellStyle name="Normal 196" xfId="1854" xr:uid="{00000000-0005-0000-0000-000080370000}"/>
    <cellStyle name="Normal 196 2" xfId="20703" xr:uid="{00000000-0005-0000-0000-000081370000}"/>
    <cellStyle name="Normal 196 3" xfId="13541" xr:uid="{00000000-0005-0000-0000-000082370000}"/>
    <cellStyle name="Normal 197" xfId="1855" xr:uid="{00000000-0005-0000-0000-000083370000}"/>
    <cellStyle name="Normal 197 2" xfId="20704" xr:uid="{00000000-0005-0000-0000-000084370000}"/>
    <cellStyle name="Normal 197 3" xfId="13542" xr:uid="{00000000-0005-0000-0000-000085370000}"/>
    <cellStyle name="Normal 198" xfId="1856" xr:uid="{00000000-0005-0000-0000-000086370000}"/>
    <cellStyle name="Normal 198 2" xfId="20705" xr:uid="{00000000-0005-0000-0000-000087370000}"/>
    <cellStyle name="Normal 198 3" xfId="13543" xr:uid="{00000000-0005-0000-0000-000088370000}"/>
    <cellStyle name="Normal 199" xfId="1857" xr:uid="{00000000-0005-0000-0000-000089370000}"/>
    <cellStyle name="Normal 199 2" xfId="20706" xr:uid="{00000000-0005-0000-0000-00008A370000}"/>
    <cellStyle name="Normal 199 3" xfId="13544" xr:uid="{00000000-0005-0000-0000-00008B370000}"/>
    <cellStyle name="Normal 2" xfId="3" xr:uid="{00000000-0005-0000-0000-00008C370000}"/>
    <cellStyle name="Normal 2 10" xfId="13545" xr:uid="{00000000-0005-0000-0000-00008D370000}"/>
    <cellStyle name="Normal 2 10 2" xfId="13546" xr:uid="{00000000-0005-0000-0000-00008E370000}"/>
    <cellStyle name="Normal 2 10 2 2" xfId="13547" xr:uid="{00000000-0005-0000-0000-00008F370000}"/>
    <cellStyle name="Normal 2 10 2 2 2" xfId="13548" xr:uid="{00000000-0005-0000-0000-000090370000}"/>
    <cellStyle name="Normal 2 10 2 3" xfId="13549" xr:uid="{00000000-0005-0000-0000-000091370000}"/>
    <cellStyle name="Normal 2 10 3" xfId="13550" xr:uid="{00000000-0005-0000-0000-000092370000}"/>
    <cellStyle name="Normal 2 10 3 2" xfId="13551" xr:uid="{00000000-0005-0000-0000-000093370000}"/>
    <cellStyle name="Normal 2 10 4" xfId="13552" xr:uid="{00000000-0005-0000-0000-000094370000}"/>
    <cellStyle name="Normal 2 10 5" xfId="13553" xr:uid="{00000000-0005-0000-0000-000095370000}"/>
    <cellStyle name="Normal 2 10 6" xfId="13554" xr:uid="{00000000-0005-0000-0000-000096370000}"/>
    <cellStyle name="Normal 2 10 7" xfId="13555" xr:uid="{00000000-0005-0000-0000-000097370000}"/>
    <cellStyle name="Normal 2 10 8" xfId="13556" xr:uid="{00000000-0005-0000-0000-000098370000}"/>
    <cellStyle name="Normal 2 100" xfId="17377" xr:uid="{00000000-0005-0000-0000-000099370000}"/>
    <cellStyle name="Normal 2 101" xfId="2077" xr:uid="{00000000-0005-0000-0000-00009A370000}"/>
    <cellStyle name="Normal 2 102" xfId="870" xr:uid="{00000000-0005-0000-0000-00009B370000}"/>
    <cellStyle name="Normal 2 11" xfId="13557" xr:uid="{00000000-0005-0000-0000-00009C370000}"/>
    <cellStyle name="Normal 2 11 2" xfId="13558" xr:uid="{00000000-0005-0000-0000-00009D370000}"/>
    <cellStyle name="Normal 2 11 2 2" xfId="13559" xr:uid="{00000000-0005-0000-0000-00009E370000}"/>
    <cellStyle name="Normal 2 11 2 2 2" xfId="13560" xr:uid="{00000000-0005-0000-0000-00009F370000}"/>
    <cellStyle name="Normal 2 11 2 3" xfId="13561" xr:uid="{00000000-0005-0000-0000-0000A0370000}"/>
    <cellStyle name="Normal 2 11 3" xfId="13562" xr:uid="{00000000-0005-0000-0000-0000A1370000}"/>
    <cellStyle name="Normal 2 11 3 2" xfId="13563" xr:uid="{00000000-0005-0000-0000-0000A2370000}"/>
    <cellStyle name="Normal 2 11 4" xfId="13564" xr:uid="{00000000-0005-0000-0000-0000A3370000}"/>
    <cellStyle name="Normal 2 11 5" xfId="13565" xr:uid="{00000000-0005-0000-0000-0000A4370000}"/>
    <cellStyle name="Normal 2 11 6" xfId="13566" xr:uid="{00000000-0005-0000-0000-0000A5370000}"/>
    <cellStyle name="Normal 2 11 7" xfId="13567" xr:uid="{00000000-0005-0000-0000-0000A6370000}"/>
    <cellStyle name="Normal 2 12" xfId="13568" xr:uid="{00000000-0005-0000-0000-0000A7370000}"/>
    <cellStyle name="Normal 2 12 2" xfId="13569" xr:uid="{00000000-0005-0000-0000-0000A8370000}"/>
    <cellStyle name="Normal 2 12 2 2" xfId="13570" xr:uid="{00000000-0005-0000-0000-0000A9370000}"/>
    <cellStyle name="Normal 2 12 2 2 2" xfId="13571" xr:uid="{00000000-0005-0000-0000-0000AA370000}"/>
    <cellStyle name="Normal 2 12 2 3" xfId="13572" xr:uid="{00000000-0005-0000-0000-0000AB370000}"/>
    <cellStyle name="Normal 2 12 3" xfId="13573" xr:uid="{00000000-0005-0000-0000-0000AC370000}"/>
    <cellStyle name="Normal 2 12 3 2" xfId="13574" xr:uid="{00000000-0005-0000-0000-0000AD370000}"/>
    <cellStyle name="Normal 2 12 4" xfId="13575" xr:uid="{00000000-0005-0000-0000-0000AE370000}"/>
    <cellStyle name="Normal 2 12 5" xfId="13576" xr:uid="{00000000-0005-0000-0000-0000AF370000}"/>
    <cellStyle name="Normal 2 12 6" xfId="13577" xr:uid="{00000000-0005-0000-0000-0000B0370000}"/>
    <cellStyle name="Normal 2 12 7" xfId="13578" xr:uid="{00000000-0005-0000-0000-0000B1370000}"/>
    <cellStyle name="Normal 2 13" xfId="13579" xr:uid="{00000000-0005-0000-0000-0000B2370000}"/>
    <cellStyle name="Normal 2 13 2" xfId="13580" xr:uid="{00000000-0005-0000-0000-0000B3370000}"/>
    <cellStyle name="Normal 2 13 2 2" xfId="13581" xr:uid="{00000000-0005-0000-0000-0000B4370000}"/>
    <cellStyle name="Normal 2 13 2 2 2" xfId="13582" xr:uid="{00000000-0005-0000-0000-0000B5370000}"/>
    <cellStyle name="Normal 2 13 2 3" xfId="13583" xr:uid="{00000000-0005-0000-0000-0000B6370000}"/>
    <cellStyle name="Normal 2 13 3" xfId="13584" xr:uid="{00000000-0005-0000-0000-0000B7370000}"/>
    <cellStyle name="Normal 2 13 3 2" xfId="13585" xr:uid="{00000000-0005-0000-0000-0000B8370000}"/>
    <cellStyle name="Normal 2 13 4" xfId="13586" xr:uid="{00000000-0005-0000-0000-0000B9370000}"/>
    <cellStyle name="Normal 2 13 5" xfId="13587" xr:uid="{00000000-0005-0000-0000-0000BA370000}"/>
    <cellStyle name="Normal 2 13 6" xfId="13588" xr:uid="{00000000-0005-0000-0000-0000BB370000}"/>
    <cellStyle name="Normal 2 13 7" xfId="13589" xr:uid="{00000000-0005-0000-0000-0000BC370000}"/>
    <cellStyle name="Normal 2 14" xfId="13590" xr:uid="{00000000-0005-0000-0000-0000BD370000}"/>
    <cellStyle name="Normal 2 14 2" xfId="13591" xr:uid="{00000000-0005-0000-0000-0000BE370000}"/>
    <cellStyle name="Normal 2 14 2 2" xfId="13592" xr:uid="{00000000-0005-0000-0000-0000BF370000}"/>
    <cellStyle name="Normal 2 14 2 2 2" xfId="13593" xr:uid="{00000000-0005-0000-0000-0000C0370000}"/>
    <cellStyle name="Normal 2 14 2 3" xfId="13594" xr:uid="{00000000-0005-0000-0000-0000C1370000}"/>
    <cellStyle name="Normal 2 14 3" xfId="13595" xr:uid="{00000000-0005-0000-0000-0000C2370000}"/>
    <cellStyle name="Normal 2 14 3 2" xfId="13596" xr:uid="{00000000-0005-0000-0000-0000C3370000}"/>
    <cellStyle name="Normal 2 14 4" xfId="13597" xr:uid="{00000000-0005-0000-0000-0000C4370000}"/>
    <cellStyle name="Normal 2 14 5" xfId="13598" xr:uid="{00000000-0005-0000-0000-0000C5370000}"/>
    <cellStyle name="Normal 2 14 6" xfId="13599" xr:uid="{00000000-0005-0000-0000-0000C6370000}"/>
    <cellStyle name="Normal 2 14 7" xfId="13600" xr:uid="{00000000-0005-0000-0000-0000C7370000}"/>
    <cellStyle name="Normal 2 15" xfId="13601" xr:uid="{00000000-0005-0000-0000-0000C8370000}"/>
    <cellStyle name="Normal 2 16" xfId="13602" xr:uid="{00000000-0005-0000-0000-0000C9370000}"/>
    <cellStyle name="Normal 2 16 2" xfId="13603" xr:uid="{00000000-0005-0000-0000-0000CA370000}"/>
    <cellStyle name="Normal 2 16 3" xfId="13604" xr:uid="{00000000-0005-0000-0000-0000CB370000}"/>
    <cellStyle name="Normal 2 16 4" xfId="13605" xr:uid="{00000000-0005-0000-0000-0000CC370000}"/>
    <cellStyle name="Normal 2 16 5" xfId="13606" xr:uid="{00000000-0005-0000-0000-0000CD370000}"/>
    <cellStyle name="Normal 2 17" xfId="13607" xr:uid="{00000000-0005-0000-0000-0000CE370000}"/>
    <cellStyle name="Normal 2 18" xfId="13608" xr:uid="{00000000-0005-0000-0000-0000CF370000}"/>
    <cellStyle name="Normal 2 18 2" xfId="13609" xr:uid="{00000000-0005-0000-0000-0000D0370000}"/>
    <cellStyle name="Normal 2 19" xfId="13610" xr:uid="{00000000-0005-0000-0000-0000D1370000}"/>
    <cellStyle name="Normal 2 19 2" xfId="13611" xr:uid="{00000000-0005-0000-0000-0000D2370000}"/>
    <cellStyle name="Normal 2 2" xfId="62" xr:uid="{00000000-0005-0000-0000-0000D3370000}"/>
    <cellStyle name="Normal 2 2 10" xfId="13612" xr:uid="{00000000-0005-0000-0000-0000D4370000}"/>
    <cellStyle name="Normal 2 2 10 2" xfId="13613" xr:uid="{00000000-0005-0000-0000-0000D5370000}"/>
    <cellStyle name="Normal 2 2 11" xfId="13614" xr:uid="{00000000-0005-0000-0000-0000D6370000}"/>
    <cellStyle name="Normal 2 2 12" xfId="13615" xr:uid="{00000000-0005-0000-0000-0000D7370000}"/>
    <cellStyle name="Normal 2 2 13" xfId="13616" xr:uid="{00000000-0005-0000-0000-0000D8370000}"/>
    <cellStyle name="Normal 2 2 14" xfId="13617" xr:uid="{00000000-0005-0000-0000-0000D9370000}"/>
    <cellStyle name="Normal 2 2 15" xfId="13618" xr:uid="{00000000-0005-0000-0000-0000DA370000}"/>
    <cellStyle name="Normal 2 2 2" xfId="63" xr:uid="{00000000-0005-0000-0000-0000DB370000}"/>
    <cellStyle name="Normal 2 2 2 10" xfId="13619" xr:uid="{00000000-0005-0000-0000-0000DC370000}"/>
    <cellStyle name="Normal 2 2 2 10 2" xfId="13620" xr:uid="{00000000-0005-0000-0000-0000DD370000}"/>
    <cellStyle name="Normal 2 2 2 11" xfId="13621" xr:uid="{00000000-0005-0000-0000-0000DE370000}"/>
    <cellStyle name="Normal 2 2 2 12" xfId="13622" xr:uid="{00000000-0005-0000-0000-0000DF370000}"/>
    <cellStyle name="Normal 2 2 2 13" xfId="13623" xr:uid="{00000000-0005-0000-0000-0000E0370000}"/>
    <cellStyle name="Normal 2 2 2 14" xfId="13624" xr:uid="{00000000-0005-0000-0000-0000E1370000}"/>
    <cellStyle name="Normal 2 2 2 15" xfId="1520" xr:uid="{00000000-0005-0000-0000-0000E2370000}"/>
    <cellStyle name="Normal 2 2 2 16" xfId="914" xr:uid="{00000000-0005-0000-0000-0000E3370000}"/>
    <cellStyle name="Normal 2 2 2 2" xfId="709" xr:uid="{00000000-0005-0000-0000-0000E4370000}"/>
    <cellStyle name="Normal 2 2 2 2 10" xfId="13626" xr:uid="{00000000-0005-0000-0000-0000E5370000}"/>
    <cellStyle name="Normal 2 2 2 2 11" xfId="13627" xr:uid="{00000000-0005-0000-0000-0000E6370000}"/>
    <cellStyle name="Normal 2 2 2 2 12" xfId="13628" xr:uid="{00000000-0005-0000-0000-0000E7370000}"/>
    <cellStyle name="Normal 2 2 2 2 13" xfId="13625" xr:uid="{00000000-0005-0000-0000-0000E8370000}"/>
    <cellStyle name="Normal 2 2 2 2 2" xfId="13629" xr:uid="{00000000-0005-0000-0000-0000E9370000}"/>
    <cellStyle name="Normal 2 2 2 2 2 10" xfId="13630" xr:uid="{00000000-0005-0000-0000-0000EA370000}"/>
    <cellStyle name="Normal 2 2 2 2 2 11" xfId="13631" xr:uid="{00000000-0005-0000-0000-0000EB370000}"/>
    <cellStyle name="Normal 2 2 2 2 2 12" xfId="13632" xr:uid="{00000000-0005-0000-0000-0000EC370000}"/>
    <cellStyle name="Normal 2 2 2 2 2 2" xfId="13633" xr:uid="{00000000-0005-0000-0000-0000ED370000}"/>
    <cellStyle name="Normal 2 2 2 2 2 2 10" xfId="13634" xr:uid="{00000000-0005-0000-0000-0000EE370000}"/>
    <cellStyle name="Normal 2 2 2 2 2 2 11" xfId="13635" xr:uid="{00000000-0005-0000-0000-0000EF370000}"/>
    <cellStyle name="Normal 2 2 2 2 2 2 2" xfId="13636" xr:uid="{00000000-0005-0000-0000-0000F0370000}"/>
    <cellStyle name="Normal 2 2 2 2 2 2 2 10" xfId="13637" xr:uid="{00000000-0005-0000-0000-0000F1370000}"/>
    <cellStyle name="Normal 2 2 2 2 2 2 2 11" xfId="13638" xr:uid="{00000000-0005-0000-0000-0000F2370000}"/>
    <cellStyle name="Normal 2 2 2 2 2 2 2 2" xfId="13639" xr:uid="{00000000-0005-0000-0000-0000F3370000}"/>
    <cellStyle name="Normal 2 2 2 2 2 2 2 2 2" xfId="13640" xr:uid="{00000000-0005-0000-0000-0000F4370000}"/>
    <cellStyle name="Normal 2 2 2 2 2 2 2 2 2 2" xfId="13641" xr:uid="{00000000-0005-0000-0000-0000F5370000}"/>
    <cellStyle name="Normal 2 2 2 2 2 2 2 2 2 2 2" xfId="13642" xr:uid="{00000000-0005-0000-0000-0000F6370000}"/>
    <cellStyle name="Normal 2 2 2 2 2 2 2 2 2 2 2 2" xfId="13643" xr:uid="{00000000-0005-0000-0000-0000F7370000}"/>
    <cellStyle name="Normal 2 2 2 2 2 2 2 2 2 2 2 2 2" xfId="13644" xr:uid="{00000000-0005-0000-0000-0000F8370000}"/>
    <cellStyle name="Normal 2 2 2 2 2 2 2 2 2 2 2 2 2 2" xfId="13645" xr:uid="{00000000-0005-0000-0000-0000F9370000}"/>
    <cellStyle name="Normal 2 2 2 2 2 2 2 2 2 2 2 2 2 2 2" xfId="13646" xr:uid="{00000000-0005-0000-0000-0000FA370000}"/>
    <cellStyle name="Normal 2 2 2 2 2 2 2 2 2 2 2 2 2 2 2 2" xfId="13647" xr:uid="{00000000-0005-0000-0000-0000FB370000}"/>
    <cellStyle name="Normal 2 2 2 2 2 2 2 2 2 2 2 2 2 2 3" xfId="13648" xr:uid="{00000000-0005-0000-0000-0000FC370000}"/>
    <cellStyle name="Normal 2 2 2 2 2 2 2 2 2 2 2 2 2 3" xfId="13649" xr:uid="{00000000-0005-0000-0000-0000FD370000}"/>
    <cellStyle name="Normal 2 2 2 2 2 2 2 2 2 2 2 2 2 3 2" xfId="13650" xr:uid="{00000000-0005-0000-0000-0000FE370000}"/>
    <cellStyle name="Normal 2 2 2 2 2 2 2 2 2 2 2 2 3" xfId="13651" xr:uid="{00000000-0005-0000-0000-0000FF370000}"/>
    <cellStyle name="Normal 2 2 2 2 2 2 2 2 2 2 2 2 3 2" xfId="13652" xr:uid="{00000000-0005-0000-0000-000000380000}"/>
    <cellStyle name="Normal 2 2 2 2 2 2 2 2 2 2 2 3" xfId="13653" xr:uid="{00000000-0005-0000-0000-000001380000}"/>
    <cellStyle name="Normal 2 2 2 2 2 2 2 2 2 2 2 4" xfId="13654" xr:uid="{00000000-0005-0000-0000-000002380000}"/>
    <cellStyle name="Normal 2 2 2 2 2 2 2 2 2 2 2 4 2" xfId="13655" xr:uid="{00000000-0005-0000-0000-000003380000}"/>
    <cellStyle name="Normal 2 2 2 2 2 2 2 2 2 2 2 5" xfId="13656" xr:uid="{00000000-0005-0000-0000-000004380000}"/>
    <cellStyle name="Normal 2 2 2 2 2 2 2 2 2 2 3" xfId="13657" xr:uid="{00000000-0005-0000-0000-000005380000}"/>
    <cellStyle name="Normal 2 2 2 2 2 2 2 2 2 2 4" xfId="13658" xr:uid="{00000000-0005-0000-0000-000006380000}"/>
    <cellStyle name="Normal 2 2 2 2 2 2 2 2 2 2 4 2" xfId="13659" xr:uid="{00000000-0005-0000-0000-000007380000}"/>
    <cellStyle name="Normal 2 2 2 2 2 2 2 2 2 2 5" xfId="13660" xr:uid="{00000000-0005-0000-0000-000008380000}"/>
    <cellStyle name="Normal 2 2 2 2 2 2 2 2 2 3" xfId="13661" xr:uid="{00000000-0005-0000-0000-000009380000}"/>
    <cellStyle name="Normal 2 2 2 2 2 2 2 2 2 4" xfId="13662" xr:uid="{00000000-0005-0000-0000-00000A380000}"/>
    <cellStyle name="Normal 2 2 2 2 2 2 2 2 2 5" xfId="13663" xr:uid="{00000000-0005-0000-0000-00000B380000}"/>
    <cellStyle name="Normal 2 2 2 2 2 2 2 2 2 5 2" xfId="13664" xr:uid="{00000000-0005-0000-0000-00000C380000}"/>
    <cellStyle name="Normal 2 2 2 2 2 2 2 2 2 6" xfId="13665" xr:uid="{00000000-0005-0000-0000-00000D380000}"/>
    <cellStyle name="Normal 2 2 2 2 2 2 2 2 2 7" xfId="13666" xr:uid="{00000000-0005-0000-0000-00000E380000}"/>
    <cellStyle name="Normal 2 2 2 2 2 2 2 2 2 8" xfId="13667" xr:uid="{00000000-0005-0000-0000-00000F380000}"/>
    <cellStyle name="Normal 2 2 2 2 2 2 2 2 2 9" xfId="13668" xr:uid="{00000000-0005-0000-0000-000010380000}"/>
    <cellStyle name="Normal 2 2 2 2 2 2 2 2 3" xfId="13669" xr:uid="{00000000-0005-0000-0000-000011380000}"/>
    <cellStyle name="Normal 2 2 2 2 2 2 2 2 4" xfId="13670" xr:uid="{00000000-0005-0000-0000-000012380000}"/>
    <cellStyle name="Normal 2 2 2 2 2 2 2 2 5" xfId="13671" xr:uid="{00000000-0005-0000-0000-000013380000}"/>
    <cellStyle name="Normal 2 2 2 2 2 2 2 2 5 2" xfId="13672" xr:uid="{00000000-0005-0000-0000-000014380000}"/>
    <cellStyle name="Normal 2 2 2 2 2 2 2 2 6" xfId="13673" xr:uid="{00000000-0005-0000-0000-000015380000}"/>
    <cellStyle name="Normal 2 2 2 2 2 2 2 2 7" xfId="13674" xr:uid="{00000000-0005-0000-0000-000016380000}"/>
    <cellStyle name="Normal 2 2 2 2 2 2 2 2 8" xfId="13675" xr:uid="{00000000-0005-0000-0000-000017380000}"/>
    <cellStyle name="Normal 2 2 2 2 2 2 2 2 9" xfId="13676" xr:uid="{00000000-0005-0000-0000-000018380000}"/>
    <cellStyle name="Normal 2 2 2 2 2 2 2 3" xfId="13677" xr:uid="{00000000-0005-0000-0000-000019380000}"/>
    <cellStyle name="Normal 2 2 2 2 2 2 2 4" xfId="13678" xr:uid="{00000000-0005-0000-0000-00001A380000}"/>
    <cellStyle name="Normal 2 2 2 2 2 2 2 5" xfId="13679" xr:uid="{00000000-0005-0000-0000-00001B380000}"/>
    <cellStyle name="Normal 2 2 2 2 2 2 2 6" xfId="13680" xr:uid="{00000000-0005-0000-0000-00001C380000}"/>
    <cellStyle name="Normal 2 2 2 2 2 2 2 7" xfId="13681" xr:uid="{00000000-0005-0000-0000-00001D380000}"/>
    <cellStyle name="Normal 2 2 2 2 2 2 2 7 2" xfId="13682" xr:uid="{00000000-0005-0000-0000-00001E380000}"/>
    <cellStyle name="Normal 2 2 2 2 2 2 2 8" xfId="13683" xr:uid="{00000000-0005-0000-0000-00001F380000}"/>
    <cellStyle name="Normal 2 2 2 2 2 2 2 9" xfId="13684" xr:uid="{00000000-0005-0000-0000-000020380000}"/>
    <cellStyle name="Normal 2 2 2 2 2 2 3" xfId="13685" xr:uid="{00000000-0005-0000-0000-000021380000}"/>
    <cellStyle name="Normal 2 2 2 2 2 2 3 2" xfId="13686" xr:uid="{00000000-0005-0000-0000-000022380000}"/>
    <cellStyle name="Normal 2 2 2 2 2 2 3 2 2" xfId="13687" xr:uid="{00000000-0005-0000-0000-000023380000}"/>
    <cellStyle name="Normal 2 2 2 2 2 2 3 2 3" xfId="13688" xr:uid="{00000000-0005-0000-0000-000024380000}"/>
    <cellStyle name="Normal 2 2 2 2 2 2 3 2 4" xfId="13689" xr:uid="{00000000-0005-0000-0000-000025380000}"/>
    <cellStyle name="Normal 2 2 2 2 2 2 3 2 5" xfId="13690" xr:uid="{00000000-0005-0000-0000-000026380000}"/>
    <cellStyle name="Normal 2 2 2 2 2 2 3 3" xfId="13691" xr:uid="{00000000-0005-0000-0000-000027380000}"/>
    <cellStyle name="Normal 2 2 2 2 2 2 3 4" xfId="13692" xr:uid="{00000000-0005-0000-0000-000028380000}"/>
    <cellStyle name="Normal 2 2 2 2 2 2 3 5" xfId="13693" xr:uid="{00000000-0005-0000-0000-000029380000}"/>
    <cellStyle name="Normal 2 2 2 2 2 2 4" xfId="13694" xr:uid="{00000000-0005-0000-0000-00002A380000}"/>
    <cellStyle name="Normal 2 2 2 2 2 2 5" xfId="13695" xr:uid="{00000000-0005-0000-0000-00002B380000}"/>
    <cellStyle name="Normal 2 2 2 2 2 2 6" xfId="13696" xr:uid="{00000000-0005-0000-0000-00002C380000}"/>
    <cellStyle name="Normal 2 2 2 2 2 2 7" xfId="13697" xr:uid="{00000000-0005-0000-0000-00002D380000}"/>
    <cellStyle name="Normal 2 2 2 2 2 2 7 2" xfId="13698" xr:uid="{00000000-0005-0000-0000-00002E380000}"/>
    <cellStyle name="Normal 2 2 2 2 2 2 8" xfId="13699" xr:uid="{00000000-0005-0000-0000-00002F380000}"/>
    <cellStyle name="Normal 2 2 2 2 2 2 9" xfId="13700" xr:uid="{00000000-0005-0000-0000-000030380000}"/>
    <cellStyle name="Normal 2 2 2 2 2 3" xfId="13701" xr:uid="{00000000-0005-0000-0000-000031380000}"/>
    <cellStyle name="Normal 2 2 2 2 2 3 2" xfId="13702" xr:uid="{00000000-0005-0000-0000-000032380000}"/>
    <cellStyle name="Normal 2 2 2 2 2 3 2 2" xfId="13703" xr:uid="{00000000-0005-0000-0000-000033380000}"/>
    <cellStyle name="Normal 2 2 2 2 2 3 2 3" xfId="13704" xr:uid="{00000000-0005-0000-0000-000034380000}"/>
    <cellStyle name="Normal 2 2 2 2 2 3 2 4" xfId="13705" xr:uid="{00000000-0005-0000-0000-000035380000}"/>
    <cellStyle name="Normal 2 2 2 2 2 3 2 5" xfId="13706" xr:uid="{00000000-0005-0000-0000-000036380000}"/>
    <cellStyle name="Normal 2 2 2 2 2 3 3" xfId="13707" xr:uid="{00000000-0005-0000-0000-000037380000}"/>
    <cellStyle name="Normal 2 2 2 2 2 3 4" xfId="13708" xr:uid="{00000000-0005-0000-0000-000038380000}"/>
    <cellStyle name="Normal 2 2 2 2 2 3 5" xfId="13709" xr:uid="{00000000-0005-0000-0000-000039380000}"/>
    <cellStyle name="Normal 2 2 2 2 2 4" xfId="13710" xr:uid="{00000000-0005-0000-0000-00003A380000}"/>
    <cellStyle name="Normal 2 2 2 2 2 5" xfId="13711" xr:uid="{00000000-0005-0000-0000-00003B380000}"/>
    <cellStyle name="Normal 2 2 2 2 2 6" xfId="13712" xr:uid="{00000000-0005-0000-0000-00003C380000}"/>
    <cellStyle name="Normal 2 2 2 2 2 7" xfId="13713" xr:uid="{00000000-0005-0000-0000-00003D380000}"/>
    <cellStyle name="Normal 2 2 2 2 2 8" xfId="13714" xr:uid="{00000000-0005-0000-0000-00003E380000}"/>
    <cellStyle name="Normal 2 2 2 2 2 8 2" xfId="13715" xr:uid="{00000000-0005-0000-0000-00003F380000}"/>
    <cellStyle name="Normal 2 2 2 2 2 9" xfId="13716" xr:uid="{00000000-0005-0000-0000-000040380000}"/>
    <cellStyle name="Normal 2 2 2 2 3" xfId="13717" xr:uid="{00000000-0005-0000-0000-000041380000}"/>
    <cellStyle name="Normal 2 2 2 2 3 2" xfId="13718" xr:uid="{00000000-0005-0000-0000-000042380000}"/>
    <cellStyle name="Normal 2 2 2 2 3 2 2" xfId="13719" xr:uid="{00000000-0005-0000-0000-000043380000}"/>
    <cellStyle name="Normal 2 2 2 2 3 2 2 2" xfId="13720" xr:uid="{00000000-0005-0000-0000-000044380000}"/>
    <cellStyle name="Normal 2 2 2 2 3 2 2 3" xfId="13721" xr:uid="{00000000-0005-0000-0000-000045380000}"/>
    <cellStyle name="Normal 2 2 2 2 3 2 2 4" xfId="13722" xr:uid="{00000000-0005-0000-0000-000046380000}"/>
    <cellStyle name="Normal 2 2 2 2 3 2 2 5" xfId="13723" xr:uid="{00000000-0005-0000-0000-000047380000}"/>
    <cellStyle name="Normal 2 2 2 2 3 2 3" xfId="13724" xr:uid="{00000000-0005-0000-0000-000048380000}"/>
    <cellStyle name="Normal 2 2 2 2 3 2 4" xfId="13725" xr:uid="{00000000-0005-0000-0000-000049380000}"/>
    <cellStyle name="Normal 2 2 2 2 3 2 5" xfId="13726" xr:uid="{00000000-0005-0000-0000-00004A380000}"/>
    <cellStyle name="Normal 2 2 2 2 3 3" xfId="13727" xr:uid="{00000000-0005-0000-0000-00004B380000}"/>
    <cellStyle name="Normal 2 2 2 2 3 4" xfId="13728" xr:uid="{00000000-0005-0000-0000-00004C380000}"/>
    <cellStyle name="Normal 2 2 2 2 3 5" xfId="13729" xr:uid="{00000000-0005-0000-0000-00004D380000}"/>
    <cellStyle name="Normal 2 2 2 2 3 6" xfId="13730" xr:uid="{00000000-0005-0000-0000-00004E380000}"/>
    <cellStyle name="Normal 2 2 2 2 3 7" xfId="13731" xr:uid="{00000000-0005-0000-0000-00004F380000}"/>
    <cellStyle name="Normal 2 2 2 2 4" xfId="13732" xr:uid="{00000000-0005-0000-0000-000050380000}"/>
    <cellStyle name="Normal 2 2 2 2 4 2" xfId="13733" xr:uid="{00000000-0005-0000-0000-000051380000}"/>
    <cellStyle name="Normal 2 2 2 2 4 2 2" xfId="13734" xr:uid="{00000000-0005-0000-0000-000052380000}"/>
    <cellStyle name="Normal 2 2 2 2 4 2 3" xfId="13735" xr:uid="{00000000-0005-0000-0000-000053380000}"/>
    <cellStyle name="Normal 2 2 2 2 4 2 4" xfId="13736" xr:uid="{00000000-0005-0000-0000-000054380000}"/>
    <cellStyle name="Normal 2 2 2 2 4 2 5" xfId="13737" xr:uid="{00000000-0005-0000-0000-000055380000}"/>
    <cellStyle name="Normal 2 2 2 2 4 3" xfId="13738" xr:uid="{00000000-0005-0000-0000-000056380000}"/>
    <cellStyle name="Normal 2 2 2 2 4 4" xfId="13739" xr:uid="{00000000-0005-0000-0000-000057380000}"/>
    <cellStyle name="Normal 2 2 2 2 4 5" xfId="13740" xr:uid="{00000000-0005-0000-0000-000058380000}"/>
    <cellStyle name="Normal 2 2 2 2 5" xfId="13741" xr:uid="{00000000-0005-0000-0000-000059380000}"/>
    <cellStyle name="Normal 2 2 2 2 6" xfId="13742" xr:uid="{00000000-0005-0000-0000-00005A380000}"/>
    <cellStyle name="Normal 2 2 2 2 7" xfId="13743" xr:uid="{00000000-0005-0000-0000-00005B380000}"/>
    <cellStyle name="Normal 2 2 2 2 8" xfId="13744" xr:uid="{00000000-0005-0000-0000-00005C380000}"/>
    <cellStyle name="Normal 2 2 2 2 8 2" xfId="13745" xr:uid="{00000000-0005-0000-0000-00005D380000}"/>
    <cellStyle name="Normal 2 2 2 2 9" xfId="13746" xr:uid="{00000000-0005-0000-0000-00005E380000}"/>
    <cellStyle name="Normal 2 2 2 3" xfId="13747" xr:uid="{00000000-0005-0000-0000-00005F380000}"/>
    <cellStyle name="Normal 2 2 2 3 2" xfId="13748" xr:uid="{00000000-0005-0000-0000-000060380000}"/>
    <cellStyle name="Normal 2 2 2 3 2 2" xfId="13749" xr:uid="{00000000-0005-0000-0000-000061380000}"/>
    <cellStyle name="Normal 2 2 2 3 2 2 2" xfId="13750" xr:uid="{00000000-0005-0000-0000-000062380000}"/>
    <cellStyle name="Normal 2 2 2 3 2 2 2 2" xfId="13751" xr:uid="{00000000-0005-0000-0000-000063380000}"/>
    <cellStyle name="Normal 2 2 2 3 2 2 2 3" xfId="13752" xr:uid="{00000000-0005-0000-0000-000064380000}"/>
    <cellStyle name="Normal 2 2 2 3 2 2 2 4" xfId="13753" xr:uid="{00000000-0005-0000-0000-000065380000}"/>
    <cellStyle name="Normal 2 2 2 3 2 2 2 5" xfId="13754" xr:uid="{00000000-0005-0000-0000-000066380000}"/>
    <cellStyle name="Normal 2 2 2 3 2 2 3" xfId="13755" xr:uid="{00000000-0005-0000-0000-000067380000}"/>
    <cellStyle name="Normal 2 2 2 3 2 2 4" xfId="13756" xr:uid="{00000000-0005-0000-0000-000068380000}"/>
    <cellStyle name="Normal 2 2 2 3 2 2 5" xfId="13757" xr:uid="{00000000-0005-0000-0000-000069380000}"/>
    <cellStyle name="Normal 2 2 2 3 2 3" xfId="13758" xr:uid="{00000000-0005-0000-0000-00006A380000}"/>
    <cellStyle name="Normal 2 2 2 3 2 4" xfId="13759" xr:uid="{00000000-0005-0000-0000-00006B380000}"/>
    <cellStyle name="Normal 2 2 2 3 2 5" xfId="13760" xr:uid="{00000000-0005-0000-0000-00006C380000}"/>
    <cellStyle name="Normal 2 2 2 3 2 6" xfId="13761" xr:uid="{00000000-0005-0000-0000-00006D380000}"/>
    <cellStyle name="Normal 2 2 2 3 2 7" xfId="13762" xr:uid="{00000000-0005-0000-0000-00006E380000}"/>
    <cellStyle name="Normal 2 2 2 3 3" xfId="13763" xr:uid="{00000000-0005-0000-0000-00006F380000}"/>
    <cellStyle name="Normal 2 2 2 3 3 2" xfId="13764" xr:uid="{00000000-0005-0000-0000-000070380000}"/>
    <cellStyle name="Normal 2 2 2 3 3 2 2" xfId="13765" xr:uid="{00000000-0005-0000-0000-000071380000}"/>
    <cellStyle name="Normal 2 2 2 3 3 2 3" xfId="13766" xr:uid="{00000000-0005-0000-0000-000072380000}"/>
    <cellStyle name="Normal 2 2 2 3 3 2 4" xfId="13767" xr:uid="{00000000-0005-0000-0000-000073380000}"/>
    <cellStyle name="Normal 2 2 2 3 3 2 5" xfId="13768" xr:uid="{00000000-0005-0000-0000-000074380000}"/>
    <cellStyle name="Normal 2 2 2 3 3 3" xfId="13769" xr:uid="{00000000-0005-0000-0000-000075380000}"/>
    <cellStyle name="Normal 2 2 2 3 3 4" xfId="13770" xr:uid="{00000000-0005-0000-0000-000076380000}"/>
    <cellStyle name="Normal 2 2 2 3 3 5" xfId="13771" xr:uid="{00000000-0005-0000-0000-000077380000}"/>
    <cellStyle name="Normal 2 2 2 3 4" xfId="13772" xr:uid="{00000000-0005-0000-0000-000078380000}"/>
    <cellStyle name="Normal 2 2 2 3 5" xfId="13773" xr:uid="{00000000-0005-0000-0000-000079380000}"/>
    <cellStyle name="Normal 2 2 2 3 6" xfId="13774" xr:uid="{00000000-0005-0000-0000-00007A380000}"/>
    <cellStyle name="Normal 2 2 2 3 7" xfId="13775" xr:uid="{00000000-0005-0000-0000-00007B380000}"/>
    <cellStyle name="Normal 2 2 2 4" xfId="13776" xr:uid="{00000000-0005-0000-0000-00007C380000}"/>
    <cellStyle name="Normal 2 2 2 4 2" xfId="13777" xr:uid="{00000000-0005-0000-0000-00007D380000}"/>
    <cellStyle name="Normal 2 2 2 4 2 2" xfId="13778" xr:uid="{00000000-0005-0000-0000-00007E380000}"/>
    <cellStyle name="Normal 2 2 2 4 2 3" xfId="13779" xr:uid="{00000000-0005-0000-0000-00007F380000}"/>
    <cellStyle name="Normal 2 2 2 4 2 4" xfId="13780" xr:uid="{00000000-0005-0000-0000-000080380000}"/>
    <cellStyle name="Normal 2 2 2 4 2 5" xfId="13781" xr:uid="{00000000-0005-0000-0000-000081380000}"/>
    <cellStyle name="Normal 2 2 2 4 3" xfId="13782" xr:uid="{00000000-0005-0000-0000-000082380000}"/>
    <cellStyle name="Normal 2 2 2 4 4" xfId="13783" xr:uid="{00000000-0005-0000-0000-000083380000}"/>
    <cellStyle name="Normal 2 2 2 4 5" xfId="13784" xr:uid="{00000000-0005-0000-0000-000084380000}"/>
    <cellStyle name="Normal 2 2 2 5" xfId="13785" xr:uid="{00000000-0005-0000-0000-000085380000}"/>
    <cellStyle name="Normal 2 2 2 6" xfId="13786" xr:uid="{00000000-0005-0000-0000-000086380000}"/>
    <cellStyle name="Normal 2 2 2 7" xfId="13787" xr:uid="{00000000-0005-0000-0000-000087380000}"/>
    <cellStyle name="Normal 2 2 2 8" xfId="13788" xr:uid="{00000000-0005-0000-0000-000088380000}"/>
    <cellStyle name="Normal 2 2 2 9" xfId="13789" xr:uid="{00000000-0005-0000-0000-000089380000}"/>
    <cellStyle name="Normal 2 2 2_tb 2009 AUDITED non tax" xfId="13790" xr:uid="{00000000-0005-0000-0000-00008A380000}"/>
    <cellStyle name="Normal 2 2 3" xfId="710" xr:uid="{00000000-0005-0000-0000-00008B380000}"/>
    <cellStyle name="Normal 2 2 3 10" xfId="915" xr:uid="{00000000-0005-0000-0000-00008C380000}"/>
    <cellStyle name="Normal 2 2 3 2" xfId="711" xr:uid="{00000000-0005-0000-0000-00008D380000}"/>
    <cellStyle name="Normal 2 2 3 2 10" xfId="916" xr:uid="{00000000-0005-0000-0000-00008E380000}"/>
    <cellStyle name="Normal 2 2 3 2 2" xfId="1072" xr:uid="{00000000-0005-0000-0000-00008F380000}"/>
    <cellStyle name="Normal 2 2 3 2 2 2" xfId="13793" xr:uid="{00000000-0005-0000-0000-000090380000}"/>
    <cellStyle name="Normal 2 2 3 2 2 2 2" xfId="13794" xr:uid="{00000000-0005-0000-0000-000091380000}"/>
    <cellStyle name="Normal 2 2 3 2 2 2 2 2" xfId="13795" xr:uid="{00000000-0005-0000-0000-000092380000}"/>
    <cellStyle name="Normal 2 2 3 2 2 2 2 2 2" xfId="13796" xr:uid="{00000000-0005-0000-0000-000093380000}"/>
    <cellStyle name="Normal 2 2 3 2 2 2 2 3" xfId="13797" xr:uid="{00000000-0005-0000-0000-000094380000}"/>
    <cellStyle name="Normal 2 2 3 2 2 2 3" xfId="13798" xr:uid="{00000000-0005-0000-0000-000095380000}"/>
    <cellStyle name="Normal 2 2 3 2 2 2 3 2" xfId="13799" xr:uid="{00000000-0005-0000-0000-000096380000}"/>
    <cellStyle name="Normal 2 2 3 2 2 2 4" xfId="13800" xr:uid="{00000000-0005-0000-0000-000097380000}"/>
    <cellStyle name="Normal 2 2 3 2 2 2 5" xfId="13801" xr:uid="{00000000-0005-0000-0000-000098380000}"/>
    <cellStyle name="Normal 2 2 3 2 2 2 6" xfId="13802" xr:uid="{00000000-0005-0000-0000-000099380000}"/>
    <cellStyle name="Normal 2 2 3 2 2 3" xfId="13803" xr:uid="{00000000-0005-0000-0000-00009A380000}"/>
    <cellStyle name="Normal 2 2 3 2 2 3 2" xfId="13804" xr:uid="{00000000-0005-0000-0000-00009B380000}"/>
    <cellStyle name="Normal 2 2 3 2 2 4" xfId="13805" xr:uid="{00000000-0005-0000-0000-00009C380000}"/>
    <cellStyle name="Normal 2 2 3 2 2 5" xfId="13806" xr:uid="{00000000-0005-0000-0000-00009D380000}"/>
    <cellStyle name="Normal 2 2 3 2 2 6" xfId="13807" xr:uid="{00000000-0005-0000-0000-00009E380000}"/>
    <cellStyle name="Normal 2 2 3 2 2 7" xfId="13792" xr:uid="{00000000-0005-0000-0000-00009F380000}"/>
    <cellStyle name="Normal 2 2 3 2 3" xfId="13808" xr:uid="{00000000-0005-0000-0000-0000A0380000}"/>
    <cellStyle name="Normal 2 2 3 2 4" xfId="13809" xr:uid="{00000000-0005-0000-0000-0000A1380000}"/>
    <cellStyle name="Normal 2 2 3 2 5" xfId="13810" xr:uid="{00000000-0005-0000-0000-0000A2380000}"/>
    <cellStyle name="Normal 2 2 3 2 5 2" xfId="13811" xr:uid="{00000000-0005-0000-0000-0000A3380000}"/>
    <cellStyle name="Normal 2 2 3 2 6" xfId="13812" xr:uid="{00000000-0005-0000-0000-0000A4380000}"/>
    <cellStyle name="Normal 2 2 3 2 7" xfId="13813" xr:uid="{00000000-0005-0000-0000-0000A5380000}"/>
    <cellStyle name="Normal 2 2 3 2 8" xfId="13814" xr:uid="{00000000-0005-0000-0000-0000A6380000}"/>
    <cellStyle name="Normal 2 2 3 2 9" xfId="13791" xr:uid="{00000000-0005-0000-0000-0000A7380000}"/>
    <cellStyle name="Normal 2 2 3 3" xfId="1071" xr:uid="{00000000-0005-0000-0000-0000A8380000}"/>
    <cellStyle name="Normal 2 2 3 3 2" xfId="13816" xr:uid="{00000000-0005-0000-0000-0000A9380000}"/>
    <cellStyle name="Normal 2 2 3 3 2 2" xfId="13817" xr:uid="{00000000-0005-0000-0000-0000AA380000}"/>
    <cellStyle name="Normal 2 2 3 3 2 3" xfId="13818" xr:uid="{00000000-0005-0000-0000-0000AB380000}"/>
    <cellStyle name="Normal 2 2 3 3 2 4" xfId="13819" xr:uid="{00000000-0005-0000-0000-0000AC380000}"/>
    <cellStyle name="Normal 2 2 3 3 2 5" xfId="13820" xr:uid="{00000000-0005-0000-0000-0000AD380000}"/>
    <cellStyle name="Normal 2 2 3 3 3" xfId="13821" xr:uid="{00000000-0005-0000-0000-0000AE380000}"/>
    <cellStyle name="Normal 2 2 3 3 4" xfId="13822" xr:uid="{00000000-0005-0000-0000-0000AF380000}"/>
    <cellStyle name="Normal 2 2 3 3 5" xfId="13823" xr:uid="{00000000-0005-0000-0000-0000B0380000}"/>
    <cellStyle name="Normal 2 2 3 3 6" xfId="13815" xr:uid="{00000000-0005-0000-0000-0000B1380000}"/>
    <cellStyle name="Normal 2 2 3 4" xfId="13824" xr:uid="{00000000-0005-0000-0000-0000B2380000}"/>
    <cellStyle name="Normal 2 2 3 5" xfId="13825" xr:uid="{00000000-0005-0000-0000-0000B3380000}"/>
    <cellStyle name="Normal 2 2 3 5 2" xfId="13826" xr:uid="{00000000-0005-0000-0000-0000B4380000}"/>
    <cellStyle name="Normal 2 2 3 6" xfId="13827" xr:uid="{00000000-0005-0000-0000-0000B5380000}"/>
    <cellStyle name="Normal 2 2 3 7" xfId="13828" xr:uid="{00000000-0005-0000-0000-0000B6380000}"/>
    <cellStyle name="Normal 2 2 3 8" xfId="13829" xr:uid="{00000000-0005-0000-0000-0000B7380000}"/>
    <cellStyle name="Normal 2 2 3 9" xfId="1519" xr:uid="{00000000-0005-0000-0000-0000B8380000}"/>
    <cellStyle name="Normal 2 2 4" xfId="712" xr:uid="{00000000-0005-0000-0000-0000B9380000}"/>
    <cellStyle name="Normal 2 2 4 2" xfId="1073" xr:uid="{00000000-0005-0000-0000-0000BA380000}"/>
    <cellStyle name="Normal 2 2 4 2 2" xfId="13832" xr:uid="{00000000-0005-0000-0000-0000BB380000}"/>
    <cellStyle name="Normal 2 2 4 2 3" xfId="13833" xr:uid="{00000000-0005-0000-0000-0000BC380000}"/>
    <cellStyle name="Normal 2 2 4 2 4" xfId="13834" xr:uid="{00000000-0005-0000-0000-0000BD380000}"/>
    <cellStyle name="Normal 2 2 4 2 5" xfId="13835" xr:uid="{00000000-0005-0000-0000-0000BE380000}"/>
    <cellStyle name="Normal 2 2 4 2 6" xfId="13831" xr:uid="{00000000-0005-0000-0000-0000BF380000}"/>
    <cellStyle name="Normal 2 2 4 3" xfId="13836" xr:uid="{00000000-0005-0000-0000-0000C0380000}"/>
    <cellStyle name="Normal 2 2 4 4" xfId="13837" xr:uid="{00000000-0005-0000-0000-0000C1380000}"/>
    <cellStyle name="Normal 2 2 4 5" xfId="13838" xr:uid="{00000000-0005-0000-0000-0000C2380000}"/>
    <cellStyle name="Normal 2 2 4 6" xfId="13830" xr:uid="{00000000-0005-0000-0000-0000C3380000}"/>
    <cellStyle name="Normal 2 2 4 7" xfId="917" xr:uid="{00000000-0005-0000-0000-0000C4380000}"/>
    <cellStyle name="Normal 2 2 5" xfId="699" xr:uid="{00000000-0005-0000-0000-0000C5380000}"/>
    <cellStyle name="Normal 2 2 5 2" xfId="1062" xr:uid="{00000000-0005-0000-0000-0000C6380000}"/>
    <cellStyle name="Normal 2 2 5 3" xfId="13839" xr:uid="{00000000-0005-0000-0000-0000C7380000}"/>
    <cellStyle name="Normal 2 2 5 4" xfId="905" xr:uid="{00000000-0005-0000-0000-0000C8380000}"/>
    <cellStyle name="Normal 2 2 6" xfId="599" xr:uid="{00000000-0005-0000-0000-0000C9380000}"/>
    <cellStyle name="Normal 2 2 6 2" xfId="13840" xr:uid="{00000000-0005-0000-0000-0000CA380000}"/>
    <cellStyle name="Normal 2 2 7" xfId="13841" xr:uid="{00000000-0005-0000-0000-0000CB380000}"/>
    <cellStyle name="Normal 2 2 8" xfId="13842" xr:uid="{00000000-0005-0000-0000-0000CC380000}"/>
    <cellStyle name="Normal 2 2 9" xfId="13843" xr:uid="{00000000-0005-0000-0000-0000CD380000}"/>
    <cellStyle name="Normal 2 2_AJE Induk" xfId="13844" xr:uid="{00000000-0005-0000-0000-0000CE380000}"/>
    <cellStyle name="Normal 2 20" xfId="13845" xr:uid="{00000000-0005-0000-0000-0000CF380000}"/>
    <cellStyle name="Normal 2 21" xfId="13846" xr:uid="{00000000-0005-0000-0000-0000D0380000}"/>
    <cellStyle name="Normal 2 22" xfId="13847" xr:uid="{00000000-0005-0000-0000-0000D1380000}"/>
    <cellStyle name="Normal 2 22 2" xfId="13848" xr:uid="{00000000-0005-0000-0000-0000D2380000}"/>
    <cellStyle name="Normal 2 23" xfId="13849" xr:uid="{00000000-0005-0000-0000-0000D3380000}"/>
    <cellStyle name="Normal 2 23 2" xfId="13850" xr:uid="{00000000-0005-0000-0000-0000D4380000}"/>
    <cellStyle name="Normal 2 24" xfId="13851" xr:uid="{00000000-0005-0000-0000-0000D5380000}"/>
    <cellStyle name="Normal 2 25" xfId="13852" xr:uid="{00000000-0005-0000-0000-0000D6380000}"/>
    <cellStyle name="Normal 2 26" xfId="13853" xr:uid="{00000000-0005-0000-0000-0000D7380000}"/>
    <cellStyle name="Normal 2 27" xfId="13854" xr:uid="{00000000-0005-0000-0000-0000D8380000}"/>
    <cellStyle name="Normal 2 28" xfId="13855" xr:uid="{00000000-0005-0000-0000-0000D9380000}"/>
    <cellStyle name="Normal 2 29" xfId="13856" xr:uid="{00000000-0005-0000-0000-0000DA380000}"/>
    <cellStyle name="Normal 2 3" xfId="64" xr:uid="{00000000-0005-0000-0000-0000DB380000}"/>
    <cellStyle name="Normal 2 3 2" xfId="65" xr:uid="{00000000-0005-0000-0000-0000DC380000}"/>
    <cellStyle name="Normal 2 3 2 2" xfId="13858" xr:uid="{00000000-0005-0000-0000-0000DD380000}"/>
    <cellStyle name="Normal 2 3 2 3" xfId="13857" xr:uid="{00000000-0005-0000-0000-0000DE380000}"/>
    <cellStyle name="Normal 2 3 2 4" xfId="1521" xr:uid="{00000000-0005-0000-0000-0000DF380000}"/>
    <cellStyle name="Normal 2 3 3" xfId="600" xr:uid="{00000000-0005-0000-0000-0000E0380000}"/>
    <cellStyle name="Normal 2 3 3 2" xfId="13859" xr:uid="{00000000-0005-0000-0000-0000E1380000}"/>
    <cellStyle name="Normal 2 3_LAP- AUDIT 2009" xfId="13860" xr:uid="{00000000-0005-0000-0000-0000E2380000}"/>
    <cellStyle name="Normal 2 30" xfId="13861" xr:uid="{00000000-0005-0000-0000-0000E3380000}"/>
    <cellStyle name="Normal 2 31" xfId="13862" xr:uid="{00000000-0005-0000-0000-0000E4380000}"/>
    <cellStyle name="Normal 2 32" xfId="13863" xr:uid="{00000000-0005-0000-0000-0000E5380000}"/>
    <cellStyle name="Normal 2 33" xfId="13864" xr:uid="{00000000-0005-0000-0000-0000E6380000}"/>
    <cellStyle name="Normal 2 34" xfId="13865" xr:uid="{00000000-0005-0000-0000-0000E7380000}"/>
    <cellStyle name="Normal 2 35" xfId="13866" xr:uid="{00000000-0005-0000-0000-0000E8380000}"/>
    <cellStyle name="Normal 2 36" xfId="13867" xr:uid="{00000000-0005-0000-0000-0000E9380000}"/>
    <cellStyle name="Normal 2 37" xfId="13868" xr:uid="{00000000-0005-0000-0000-0000EA380000}"/>
    <cellStyle name="Normal 2 38" xfId="13869" xr:uid="{00000000-0005-0000-0000-0000EB380000}"/>
    <cellStyle name="Normal 2 39" xfId="13870" xr:uid="{00000000-0005-0000-0000-0000EC380000}"/>
    <cellStyle name="Normal 2 4" xfId="66" xr:uid="{00000000-0005-0000-0000-0000ED380000}"/>
    <cellStyle name="Normal 2 4 2" xfId="67" xr:uid="{00000000-0005-0000-0000-0000EE380000}"/>
    <cellStyle name="Normal 2 4 2 2" xfId="13872" xr:uid="{00000000-0005-0000-0000-0000EF380000}"/>
    <cellStyle name="Normal 2 4 2 3" xfId="1042" xr:uid="{00000000-0005-0000-0000-0000F0380000}"/>
    <cellStyle name="Normal 2 4 3" xfId="601" xr:uid="{00000000-0005-0000-0000-0000F1380000}"/>
    <cellStyle name="Normal 2 4 3 2" xfId="13873" xr:uid="{00000000-0005-0000-0000-0000F2380000}"/>
    <cellStyle name="Normal 2 4 4" xfId="13871" xr:uid="{00000000-0005-0000-0000-0000F3380000}"/>
    <cellStyle name="Normal 2 4 5" xfId="1195" xr:uid="{00000000-0005-0000-0000-0000F4380000}"/>
    <cellStyle name="Normal 2 4 6" xfId="871" xr:uid="{00000000-0005-0000-0000-0000F5380000}"/>
    <cellStyle name="Normal 2 4_PEMBEBANAN BIAYA USAHA1" xfId="13874" xr:uid="{00000000-0005-0000-0000-0000F6380000}"/>
    <cellStyle name="Normal 2 40" xfId="13875" xr:uid="{00000000-0005-0000-0000-0000F7380000}"/>
    <cellStyle name="Normal 2 41" xfId="13876" xr:uid="{00000000-0005-0000-0000-0000F8380000}"/>
    <cellStyle name="Normal 2 42" xfId="13877" xr:uid="{00000000-0005-0000-0000-0000F9380000}"/>
    <cellStyle name="Normal 2 43" xfId="13878" xr:uid="{00000000-0005-0000-0000-0000FA380000}"/>
    <cellStyle name="Normal 2 44" xfId="13879" xr:uid="{00000000-0005-0000-0000-0000FB380000}"/>
    <cellStyle name="Normal 2 45" xfId="13880" xr:uid="{00000000-0005-0000-0000-0000FC380000}"/>
    <cellStyle name="Normal 2 46" xfId="13881" xr:uid="{00000000-0005-0000-0000-0000FD380000}"/>
    <cellStyle name="Normal 2 47" xfId="13882" xr:uid="{00000000-0005-0000-0000-0000FE380000}"/>
    <cellStyle name="Normal 2 48" xfId="13883" xr:uid="{00000000-0005-0000-0000-0000FF380000}"/>
    <cellStyle name="Normal 2 49" xfId="13884" xr:uid="{00000000-0005-0000-0000-000000390000}"/>
    <cellStyle name="Normal 2 5" xfId="68" xr:uid="{00000000-0005-0000-0000-000001390000}"/>
    <cellStyle name="Normal 2 5 2" xfId="69" xr:uid="{00000000-0005-0000-0000-000002390000}"/>
    <cellStyle name="Normal 2 5 2 2" xfId="818" xr:uid="{00000000-0005-0000-0000-000003390000}"/>
    <cellStyle name="Normal 2 5 2 3" xfId="13886" xr:uid="{00000000-0005-0000-0000-000004390000}"/>
    <cellStyle name="Normal 2 5 3" xfId="814" xr:uid="{00000000-0005-0000-0000-000005390000}"/>
    <cellStyle name="Normal 2 5 3 2" xfId="13887" xr:uid="{00000000-0005-0000-0000-000006390000}"/>
    <cellStyle name="Normal 2 5 4" xfId="13885" xr:uid="{00000000-0005-0000-0000-000007390000}"/>
    <cellStyle name="Normal 2 5 5" xfId="1201" xr:uid="{00000000-0005-0000-0000-000008390000}"/>
    <cellStyle name="Normal 2 5_PEMBEBANAN BIAYA USAHA1" xfId="13888" xr:uid="{00000000-0005-0000-0000-000009390000}"/>
    <cellStyle name="Normal 2 50" xfId="13889" xr:uid="{00000000-0005-0000-0000-00000A390000}"/>
    <cellStyle name="Normal 2 51" xfId="13890" xr:uid="{00000000-0005-0000-0000-00000B390000}"/>
    <cellStyle name="Normal 2 52" xfId="13891" xr:uid="{00000000-0005-0000-0000-00000C390000}"/>
    <cellStyle name="Normal 2 53" xfId="13892" xr:uid="{00000000-0005-0000-0000-00000D390000}"/>
    <cellStyle name="Normal 2 54" xfId="13893" xr:uid="{00000000-0005-0000-0000-00000E390000}"/>
    <cellStyle name="Normal 2 55" xfId="13894" xr:uid="{00000000-0005-0000-0000-00000F390000}"/>
    <cellStyle name="Normal 2 56" xfId="13895" xr:uid="{00000000-0005-0000-0000-000010390000}"/>
    <cellStyle name="Normal 2 57" xfId="13896" xr:uid="{00000000-0005-0000-0000-000011390000}"/>
    <cellStyle name="Normal 2 58" xfId="13897" xr:uid="{00000000-0005-0000-0000-000012390000}"/>
    <cellStyle name="Normal 2 59" xfId="13898" xr:uid="{00000000-0005-0000-0000-000013390000}"/>
    <cellStyle name="Normal 2 6" xfId="70" xr:uid="{00000000-0005-0000-0000-000014390000}"/>
    <cellStyle name="Normal 2 6 2" xfId="71" xr:uid="{00000000-0005-0000-0000-000015390000}"/>
    <cellStyle name="Normal 2 6 2 2" xfId="72" xr:uid="{00000000-0005-0000-0000-000016390000}"/>
    <cellStyle name="Normal 2 6 2 2 2" xfId="211" xr:uid="{00000000-0005-0000-0000-000017390000}"/>
    <cellStyle name="Normal 2 6 2 2 2 2" xfId="319" xr:uid="{00000000-0005-0000-0000-000018390000}"/>
    <cellStyle name="Normal 2 6 2 2 2 3" xfId="427" xr:uid="{00000000-0005-0000-0000-000019390000}"/>
    <cellStyle name="Normal 2 6 2 2 3" xfId="265" xr:uid="{00000000-0005-0000-0000-00001A390000}"/>
    <cellStyle name="Normal 2 6 2 2 4" xfId="373" xr:uid="{00000000-0005-0000-0000-00001B390000}"/>
    <cellStyle name="Normal 2 6 2 3" xfId="73" xr:uid="{00000000-0005-0000-0000-00001C390000}"/>
    <cellStyle name="Normal 2 6 2 3 2" xfId="212" xr:uid="{00000000-0005-0000-0000-00001D390000}"/>
    <cellStyle name="Normal 2 6 2 3 2 2" xfId="320" xr:uid="{00000000-0005-0000-0000-00001E390000}"/>
    <cellStyle name="Normal 2 6 2 3 2 3" xfId="428" xr:uid="{00000000-0005-0000-0000-00001F390000}"/>
    <cellStyle name="Normal 2 6 2 3 3" xfId="266" xr:uid="{00000000-0005-0000-0000-000020390000}"/>
    <cellStyle name="Normal 2 6 2 3 4" xfId="374" xr:uid="{00000000-0005-0000-0000-000021390000}"/>
    <cellStyle name="Normal 2 6 2 4" xfId="210" xr:uid="{00000000-0005-0000-0000-000022390000}"/>
    <cellStyle name="Normal 2 6 2 4 2" xfId="318" xr:uid="{00000000-0005-0000-0000-000023390000}"/>
    <cellStyle name="Normal 2 6 2 4 3" xfId="426" xr:uid="{00000000-0005-0000-0000-000024390000}"/>
    <cellStyle name="Normal 2 6 2 5" xfId="264" xr:uid="{00000000-0005-0000-0000-000025390000}"/>
    <cellStyle name="Normal 2 6 2 6" xfId="372" xr:uid="{00000000-0005-0000-0000-000026390000}"/>
    <cellStyle name="Normal 2 6 2 7" xfId="13900" xr:uid="{00000000-0005-0000-0000-000027390000}"/>
    <cellStyle name="Normal 2 6 3" xfId="74" xr:uid="{00000000-0005-0000-0000-000028390000}"/>
    <cellStyle name="Normal 2 6 3 2" xfId="213" xr:uid="{00000000-0005-0000-0000-000029390000}"/>
    <cellStyle name="Normal 2 6 3 2 2" xfId="321" xr:uid="{00000000-0005-0000-0000-00002A390000}"/>
    <cellStyle name="Normal 2 6 3 2 3" xfId="429" xr:uid="{00000000-0005-0000-0000-00002B390000}"/>
    <cellStyle name="Normal 2 6 3 3" xfId="267" xr:uid="{00000000-0005-0000-0000-00002C390000}"/>
    <cellStyle name="Normal 2 6 3 4" xfId="375" xr:uid="{00000000-0005-0000-0000-00002D390000}"/>
    <cellStyle name="Normal 2 6 4" xfId="75" xr:uid="{00000000-0005-0000-0000-00002E390000}"/>
    <cellStyle name="Normal 2 6 4 2" xfId="214" xr:uid="{00000000-0005-0000-0000-00002F390000}"/>
    <cellStyle name="Normal 2 6 4 2 2" xfId="322" xr:uid="{00000000-0005-0000-0000-000030390000}"/>
    <cellStyle name="Normal 2 6 4 2 3" xfId="430" xr:uid="{00000000-0005-0000-0000-000031390000}"/>
    <cellStyle name="Normal 2 6 4 3" xfId="268" xr:uid="{00000000-0005-0000-0000-000032390000}"/>
    <cellStyle name="Normal 2 6 4 4" xfId="376" xr:uid="{00000000-0005-0000-0000-000033390000}"/>
    <cellStyle name="Normal 2 6 5" xfId="209" xr:uid="{00000000-0005-0000-0000-000034390000}"/>
    <cellStyle name="Normal 2 6 5 2" xfId="317" xr:uid="{00000000-0005-0000-0000-000035390000}"/>
    <cellStyle name="Normal 2 6 5 3" xfId="425" xr:uid="{00000000-0005-0000-0000-000036390000}"/>
    <cellStyle name="Normal 2 6 6" xfId="263" xr:uid="{00000000-0005-0000-0000-000037390000}"/>
    <cellStyle name="Normal 2 6 7" xfId="371" xr:uid="{00000000-0005-0000-0000-000038390000}"/>
    <cellStyle name="Normal 2 6 8" xfId="13899" xr:uid="{00000000-0005-0000-0000-000039390000}"/>
    <cellStyle name="Normal 2 60" xfId="13901" xr:uid="{00000000-0005-0000-0000-00003A390000}"/>
    <cellStyle name="Normal 2 61" xfId="13902" xr:uid="{00000000-0005-0000-0000-00003B390000}"/>
    <cellStyle name="Normal 2 62" xfId="13903" xr:uid="{00000000-0005-0000-0000-00003C390000}"/>
    <cellStyle name="Normal 2 63" xfId="13904" xr:uid="{00000000-0005-0000-0000-00003D390000}"/>
    <cellStyle name="Normal 2 64" xfId="13905" xr:uid="{00000000-0005-0000-0000-00003E390000}"/>
    <cellStyle name="Normal 2 65" xfId="13906" xr:uid="{00000000-0005-0000-0000-00003F390000}"/>
    <cellStyle name="Normal 2 66" xfId="13907" xr:uid="{00000000-0005-0000-0000-000040390000}"/>
    <cellStyle name="Normal 2 67" xfId="13908" xr:uid="{00000000-0005-0000-0000-000041390000}"/>
    <cellStyle name="Normal 2 68" xfId="13909" xr:uid="{00000000-0005-0000-0000-000042390000}"/>
    <cellStyle name="Normal 2 69" xfId="13910" xr:uid="{00000000-0005-0000-0000-000043390000}"/>
    <cellStyle name="Normal 2 7" xfId="76" xr:uid="{00000000-0005-0000-0000-000044390000}"/>
    <cellStyle name="Normal 2 7 2" xfId="13912" xr:uid="{00000000-0005-0000-0000-000045390000}"/>
    <cellStyle name="Normal 2 7 3" xfId="13911" xr:uid="{00000000-0005-0000-0000-000046390000}"/>
    <cellStyle name="Normal 2 70" xfId="13913" xr:uid="{00000000-0005-0000-0000-000047390000}"/>
    <cellStyle name="Normal 2 71" xfId="13914" xr:uid="{00000000-0005-0000-0000-000048390000}"/>
    <cellStyle name="Normal 2 72" xfId="13915" xr:uid="{00000000-0005-0000-0000-000049390000}"/>
    <cellStyle name="Normal 2 73" xfId="13916" xr:uid="{00000000-0005-0000-0000-00004A390000}"/>
    <cellStyle name="Normal 2 74" xfId="13917" xr:uid="{00000000-0005-0000-0000-00004B390000}"/>
    <cellStyle name="Normal 2 75" xfId="13918" xr:uid="{00000000-0005-0000-0000-00004C390000}"/>
    <cellStyle name="Normal 2 76" xfId="13919" xr:uid="{00000000-0005-0000-0000-00004D390000}"/>
    <cellStyle name="Normal 2 77" xfId="13920" xr:uid="{00000000-0005-0000-0000-00004E390000}"/>
    <cellStyle name="Normal 2 78" xfId="13921" xr:uid="{00000000-0005-0000-0000-00004F390000}"/>
    <cellStyle name="Normal 2 79" xfId="13922" xr:uid="{00000000-0005-0000-0000-000050390000}"/>
    <cellStyle name="Normal 2 8" xfId="77" xr:uid="{00000000-0005-0000-0000-000051390000}"/>
    <cellStyle name="Normal 2 8 2" xfId="13924" xr:uid="{00000000-0005-0000-0000-000052390000}"/>
    <cellStyle name="Normal 2 8 3" xfId="13923" xr:uid="{00000000-0005-0000-0000-000053390000}"/>
    <cellStyle name="Normal 2 80" xfId="13925" xr:uid="{00000000-0005-0000-0000-000054390000}"/>
    <cellStyle name="Normal 2 81" xfId="13926" xr:uid="{00000000-0005-0000-0000-000055390000}"/>
    <cellStyle name="Normal 2 82" xfId="17293" xr:uid="{00000000-0005-0000-0000-000056390000}"/>
    <cellStyle name="Normal 2 83" xfId="17535" xr:uid="{00000000-0005-0000-0000-000057390000}"/>
    <cellStyle name="Normal 2 84" xfId="17311" xr:uid="{00000000-0005-0000-0000-000058390000}"/>
    <cellStyle name="Normal 2 85" xfId="17526" xr:uid="{00000000-0005-0000-0000-000059390000}"/>
    <cellStyle name="Normal 2 86" xfId="17319" xr:uid="{00000000-0005-0000-0000-00005A390000}"/>
    <cellStyle name="Normal 2 87" xfId="17518" xr:uid="{00000000-0005-0000-0000-00005B390000}"/>
    <cellStyle name="Normal 2 88" xfId="17328" xr:uid="{00000000-0005-0000-0000-00005C390000}"/>
    <cellStyle name="Normal 2 89" xfId="17511" xr:uid="{00000000-0005-0000-0000-00005D390000}"/>
    <cellStyle name="Normal 2 9" xfId="61" xr:uid="{00000000-0005-0000-0000-00005E390000}"/>
    <cellStyle name="Normal 2 9 2" xfId="13928" xr:uid="{00000000-0005-0000-0000-00005F390000}"/>
    <cellStyle name="Normal 2 9 2 2" xfId="13929" xr:uid="{00000000-0005-0000-0000-000060390000}"/>
    <cellStyle name="Normal 2 9 2 2 2" xfId="13930" xr:uid="{00000000-0005-0000-0000-000061390000}"/>
    <cellStyle name="Normal 2 9 2 3" xfId="13931" xr:uid="{00000000-0005-0000-0000-000062390000}"/>
    <cellStyle name="Normal 2 9 3" xfId="13932" xr:uid="{00000000-0005-0000-0000-000063390000}"/>
    <cellStyle name="Normal 2 9 3 2" xfId="13933" xr:uid="{00000000-0005-0000-0000-000064390000}"/>
    <cellStyle name="Normal 2 9 4" xfId="13934" xr:uid="{00000000-0005-0000-0000-000065390000}"/>
    <cellStyle name="Normal 2 9 5" xfId="13935" xr:uid="{00000000-0005-0000-0000-000066390000}"/>
    <cellStyle name="Normal 2 9 6" xfId="13936" xr:uid="{00000000-0005-0000-0000-000067390000}"/>
    <cellStyle name="Normal 2 9 7" xfId="13937" xr:uid="{00000000-0005-0000-0000-000068390000}"/>
    <cellStyle name="Normal 2 9 8" xfId="13927" xr:uid="{00000000-0005-0000-0000-000069390000}"/>
    <cellStyle name="Normal 2 90" xfId="17336" xr:uid="{00000000-0005-0000-0000-00006A390000}"/>
    <cellStyle name="Normal 2 91" xfId="17503" xr:uid="{00000000-0005-0000-0000-00006B390000}"/>
    <cellStyle name="Normal 2 92" xfId="17344" xr:uid="{00000000-0005-0000-0000-00006C390000}"/>
    <cellStyle name="Normal 2 93" xfId="17495" xr:uid="{00000000-0005-0000-0000-00006D390000}"/>
    <cellStyle name="Normal 2 94" xfId="17352" xr:uid="{00000000-0005-0000-0000-00006E390000}"/>
    <cellStyle name="Normal 2 95" xfId="17487" xr:uid="{00000000-0005-0000-0000-00006F390000}"/>
    <cellStyle name="Normal 2 96" xfId="17360" xr:uid="{00000000-0005-0000-0000-000070390000}"/>
    <cellStyle name="Normal 2 97" xfId="17473" xr:uid="{00000000-0005-0000-0000-000071390000}"/>
    <cellStyle name="Normal 2 98" xfId="17368" xr:uid="{00000000-0005-0000-0000-000072390000}"/>
    <cellStyle name="Normal 2 99" xfId="17463" xr:uid="{00000000-0005-0000-0000-000073390000}"/>
    <cellStyle name="Normal 2_0340.MO - Preliminary Analytical Procedures" xfId="13938" xr:uid="{00000000-0005-0000-0000-000074390000}"/>
    <cellStyle name="Normal 20" xfId="78" xr:uid="{00000000-0005-0000-0000-000075390000}"/>
    <cellStyle name="Normal 20 10" xfId="13939" xr:uid="{00000000-0005-0000-0000-000076390000}"/>
    <cellStyle name="Normal 20 11" xfId="13940" xr:uid="{00000000-0005-0000-0000-000077390000}"/>
    <cellStyle name="Normal 20 12" xfId="13941" xr:uid="{00000000-0005-0000-0000-000078390000}"/>
    <cellStyle name="Normal 20 13" xfId="13942" xr:uid="{00000000-0005-0000-0000-000079390000}"/>
    <cellStyle name="Normal 20 14" xfId="13943" xr:uid="{00000000-0005-0000-0000-00007A390000}"/>
    <cellStyle name="Normal 20 15" xfId="13944" xr:uid="{00000000-0005-0000-0000-00007B390000}"/>
    <cellStyle name="Normal 20 16" xfId="13945" xr:uid="{00000000-0005-0000-0000-00007C390000}"/>
    <cellStyle name="Normal 20 17" xfId="13946" xr:uid="{00000000-0005-0000-0000-00007D390000}"/>
    <cellStyle name="Normal 20 18" xfId="13947" xr:uid="{00000000-0005-0000-0000-00007E390000}"/>
    <cellStyle name="Normal 20 19" xfId="13948" xr:uid="{00000000-0005-0000-0000-00007F390000}"/>
    <cellStyle name="Normal 20 2" xfId="215" xr:uid="{00000000-0005-0000-0000-000080390000}"/>
    <cellStyle name="Normal 20 2 2" xfId="323" xr:uid="{00000000-0005-0000-0000-000081390000}"/>
    <cellStyle name="Normal 20 2 2 2" xfId="13950" xr:uid="{00000000-0005-0000-0000-000082390000}"/>
    <cellStyle name="Normal 20 2 3" xfId="431" xr:uid="{00000000-0005-0000-0000-000083390000}"/>
    <cellStyle name="Normal 20 2 3 2" xfId="13949" xr:uid="{00000000-0005-0000-0000-000084390000}"/>
    <cellStyle name="Normal 20 2 4" xfId="1522" xr:uid="{00000000-0005-0000-0000-000085390000}"/>
    <cellStyle name="Normal 20 20" xfId="13951" xr:uid="{00000000-0005-0000-0000-000086390000}"/>
    <cellStyle name="Normal 20 21" xfId="13952" xr:uid="{00000000-0005-0000-0000-000087390000}"/>
    <cellStyle name="Normal 20 22" xfId="13953" xr:uid="{00000000-0005-0000-0000-000088390000}"/>
    <cellStyle name="Normal 20 23" xfId="13954" xr:uid="{00000000-0005-0000-0000-000089390000}"/>
    <cellStyle name="Normal 20 24" xfId="13955" xr:uid="{00000000-0005-0000-0000-00008A390000}"/>
    <cellStyle name="Normal 20 25" xfId="13956" xr:uid="{00000000-0005-0000-0000-00008B390000}"/>
    <cellStyle name="Normal 20 26" xfId="13957" xr:uid="{00000000-0005-0000-0000-00008C390000}"/>
    <cellStyle name="Normal 20 27" xfId="13958" xr:uid="{00000000-0005-0000-0000-00008D390000}"/>
    <cellStyle name="Normal 20 28" xfId="13959" xr:uid="{00000000-0005-0000-0000-00008E390000}"/>
    <cellStyle name="Normal 20 29" xfId="13960" xr:uid="{00000000-0005-0000-0000-00008F390000}"/>
    <cellStyle name="Normal 20 3" xfId="269" xr:uid="{00000000-0005-0000-0000-000090390000}"/>
    <cellStyle name="Normal 20 3 2" xfId="13961" xr:uid="{00000000-0005-0000-0000-000091390000}"/>
    <cellStyle name="Normal 20 30" xfId="13962" xr:uid="{00000000-0005-0000-0000-000092390000}"/>
    <cellStyle name="Normal 20 31" xfId="13963" xr:uid="{00000000-0005-0000-0000-000093390000}"/>
    <cellStyle name="Normal 20 32" xfId="13964" xr:uid="{00000000-0005-0000-0000-000094390000}"/>
    <cellStyle name="Normal 20 33" xfId="13965" xr:uid="{00000000-0005-0000-0000-000095390000}"/>
    <cellStyle name="Normal 20 34" xfId="13966" xr:uid="{00000000-0005-0000-0000-000096390000}"/>
    <cellStyle name="Normal 20 35" xfId="13967" xr:uid="{00000000-0005-0000-0000-000097390000}"/>
    <cellStyle name="Normal 20 36" xfId="13968" xr:uid="{00000000-0005-0000-0000-000098390000}"/>
    <cellStyle name="Normal 20 37" xfId="13969" xr:uid="{00000000-0005-0000-0000-000099390000}"/>
    <cellStyle name="Normal 20 38" xfId="13970" xr:uid="{00000000-0005-0000-0000-00009A390000}"/>
    <cellStyle name="Normal 20 39" xfId="13971" xr:uid="{00000000-0005-0000-0000-00009B390000}"/>
    <cellStyle name="Normal 20 4" xfId="377" xr:uid="{00000000-0005-0000-0000-00009C390000}"/>
    <cellStyle name="Normal 20 4 2" xfId="13972" xr:uid="{00000000-0005-0000-0000-00009D390000}"/>
    <cellStyle name="Normal 20 40" xfId="13973" xr:uid="{00000000-0005-0000-0000-00009E390000}"/>
    <cellStyle name="Normal 20 41" xfId="13974" xr:uid="{00000000-0005-0000-0000-00009F390000}"/>
    <cellStyle name="Normal 20 42" xfId="13975" xr:uid="{00000000-0005-0000-0000-0000A0390000}"/>
    <cellStyle name="Normal 20 43" xfId="13976" xr:uid="{00000000-0005-0000-0000-0000A1390000}"/>
    <cellStyle name="Normal 20 44" xfId="13977" xr:uid="{00000000-0005-0000-0000-0000A2390000}"/>
    <cellStyle name="Normal 20 45" xfId="13978" xr:uid="{00000000-0005-0000-0000-0000A3390000}"/>
    <cellStyle name="Normal 20 46" xfId="13979" xr:uid="{00000000-0005-0000-0000-0000A4390000}"/>
    <cellStyle name="Normal 20 47" xfId="13980" xr:uid="{00000000-0005-0000-0000-0000A5390000}"/>
    <cellStyle name="Normal 20 48" xfId="13981" xr:uid="{00000000-0005-0000-0000-0000A6390000}"/>
    <cellStyle name="Normal 20 49" xfId="13982" xr:uid="{00000000-0005-0000-0000-0000A7390000}"/>
    <cellStyle name="Normal 20 5" xfId="602" xr:uid="{00000000-0005-0000-0000-0000A8390000}"/>
    <cellStyle name="Normal 20 5 2" xfId="13983" xr:uid="{00000000-0005-0000-0000-0000A9390000}"/>
    <cellStyle name="Normal 20 50" xfId="13984" xr:uid="{00000000-0005-0000-0000-0000AA390000}"/>
    <cellStyle name="Normal 20 51" xfId="13985" xr:uid="{00000000-0005-0000-0000-0000AB390000}"/>
    <cellStyle name="Normal 20 52" xfId="13986" xr:uid="{00000000-0005-0000-0000-0000AC390000}"/>
    <cellStyle name="Normal 20 53" xfId="13987" xr:uid="{00000000-0005-0000-0000-0000AD390000}"/>
    <cellStyle name="Normal 20 54" xfId="13988" xr:uid="{00000000-0005-0000-0000-0000AE390000}"/>
    <cellStyle name="Normal 20 55" xfId="13989" xr:uid="{00000000-0005-0000-0000-0000AF390000}"/>
    <cellStyle name="Normal 20 56" xfId="13990" xr:uid="{00000000-0005-0000-0000-0000B0390000}"/>
    <cellStyle name="Normal 20 57" xfId="13991" xr:uid="{00000000-0005-0000-0000-0000B1390000}"/>
    <cellStyle name="Normal 20 58" xfId="13992" xr:uid="{00000000-0005-0000-0000-0000B2390000}"/>
    <cellStyle name="Normal 20 59" xfId="13993" xr:uid="{00000000-0005-0000-0000-0000B3390000}"/>
    <cellStyle name="Normal 20 6" xfId="13994" xr:uid="{00000000-0005-0000-0000-0000B4390000}"/>
    <cellStyle name="Normal 20 60" xfId="13995" xr:uid="{00000000-0005-0000-0000-0000B5390000}"/>
    <cellStyle name="Normal 20 61" xfId="13996" xr:uid="{00000000-0005-0000-0000-0000B6390000}"/>
    <cellStyle name="Normal 20 62" xfId="13997" xr:uid="{00000000-0005-0000-0000-0000B7390000}"/>
    <cellStyle name="Normal 20 63" xfId="13998" xr:uid="{00000000-0005-0000-0000-0000B8390000}"/>
    <cellStyle name="Normal 20 64" xfId="13999" xr:uid="{00000000-0005-0000-0000-0000B9390000}"/>
    <cellStyle name="Normal 20 65" xfId="14000" xr:uid="{00000000-0005-0000-0000-0000BA390000}"/>
    <cellStyle name="Normal 20 66" xfId="14001" xr:uid="{00000000-0005-0000-0000-0000BB390000}"/>
    <cellStyle name="Normal 20 67" xfId="14002" xr:uid="{00000000-0005-0000-0000-0000BC390000}"/>
    <cellStyle name="Normal 20 68" xfId="14003" xr:uid="{00000000-0005-0000-0000-0000BD390000}"/>
    <cellStyle name="Normal 20 69" xfId="14004" xr:uid="{00000000-0005-0000-0000-0000BE390000}"/>
    <cellStyle name="Normal 20 7" xfId="14005" xr:uid="{00000000-0005-0000-0000-0000BF390000}"/>
    <cellStyle name="Normal 20 70" xfId="14006" xr:uid="{00000000-0005-0000-0000-0000C0390000}"/>
    <cellStyle name="Normal 20 71" xfId="14007" xr:uid="{00000000-0005-0000-0000-0000C1390000}"/>
    <cellStyle name="Normal 20 72" xfId="14008" xr:uid="{00000000-0005-0000-0000-0000C2390000}"/>
    <cellStyle name="Normal 20 73" xfId="14009" xr:uid="{00000000-0005-0000-0000-0000C3390000}"/>
    <cellStyle name="Normal 20 74" xfId="14010" xr:uid="{00000000-0005-0000-0000-0000C4390000}"/>
    <cellStyle name="Normal 20 75" xfId="14011" xr:uid="{00000000-0005-0000-0000-0000C5390000}"/>
    <cellStyle name="Normal 20 76" xfId="14012" xr:uid="{00000000-0005-0000-0000-0000C6390000}"/>
    <cellStyle name="Normal 20 77" xfId="14013" xr:uid="{00000000-0005-0000-0000-0000C7390000}"/>
    <cellStyle name="Normal 20 78" xfId="14014" xr:uid="{00000000-0005-0000-0000-0000C8390000}"/>
    <cellStyle name="Normal 20 79" xfId="14015" xr:uid="{00000000-0005-0000-0000-0000C9390000}"/>
    <cellStyle name="Normal 20 8" xfId="14016" xr:uid="{00000000-0005-0000-0000-0000CA390000}"/>
    <cellStyle name="Normal 20 80" xfId="14017" xr:uid="{00000000-0005-0000-0000-0000CB390000}"/>
    <cellStyle name="Normal 20 81" xfId="17295" xr:uid="{00000000-0005-0000-0000-0000CC390000}"/>
    <cellStyle name="Normal 20 81 2" xfId="17632" xr:uid="{00000000-0005-0000-0000-0000CD390000}"/>
    <cellStyle name="Normal 20 81 2 2" xfId="18081" xr:uid="{00000000-0005-0000-0000-0000CE390000}"/>
    <cellStyle name="Normal 20 81 2 2 2" xfId="18753" xr:uid="{00000000-0005-0000-0000-0000CF390000}"/>
    <cellStyle name="Normal 20 81 2 2 2 2" xfId="20089" xr:uid="{00000000-0005-0000-0000-0000D0390000}"/>
    <cellStyle name="Normal 20 81 2 2 3" xfId="19427" xr:uid="{00000000-0005-0000-0000-0000D1390000}"/>
    <cellStyle name="Normal 20 81 2 3" xfId="18422" xr:uid="{00000000-0005-0000-0000-0000D2390000}"/>
    <cellStyle name="Normal 20 81 2 3 2" xfId="19758" xr:uid="{00000000-0005-0000-0000-0000D3390000}"/>
    <cellStyle name="Normal 20 81 2 4" xfId="19096" xr:uid="{00000000-0005-0000-0000-0000D4390000}"/>
    <cellStyle name="Normal 20 81 3" xfId="17915" xr:uid="{00000000-0005-0000-0000-0000D5390000}"/>
    <cellStyle name="Normal 20 81 3 2" xfId="18587" xr:uid="{00000000-0005-0000-0000-0000D6390000}"/>
    <cellStyle name="Normal 20 81 3 2 2" xfId="19923" xr:uid="{00000000-0005-0000-0000-0000D7390000}"/>
    <cellStyle name="Normal 20 81 3 3" xfId="19261" xr:uid="{00000000-0005-0000-0000-0000D8390000}"/>
    <cellStyle name="Normal 20 81 4" xfId="18256" xr:uid="{00000000-0005-0000-0000-0000D9390000}"/>
    <cellStyle name="Normal 20 81 4 2" xfId="19592" xr:uid="{00000000-0005-0000-0000-0000DA390000}"/>
    <cellStyle name="Normal 20 81 5" xfId="18930" xr:uid="{00000000-0005-0000-0000-0000DB390000}"/>
    <cellStyle name="Normal 20 82" xfId="17579" xr:uid="{00000000-0005-0000-0000-0000DC390000}"/>
    <cellStyle name="Normal 20 82 2" xfId="18040" xr:uid="{00000000-0005-0000-0000-0000DD390000}"/>
    <cellStyle name="Normal 20 82 2 2" xfId="18712" xr:uid="{00000000-0005-0000-0000-0000DE390000}"/>
    <cellStyle name="Normal 20 82 2 2 2" xfId="20048" xr:uid="{00000000-0005-0000-0000-0000DF390000}"/>
    <cellStyle name="Normal 20 82 2 3" xfId="19386" xr:uid="{00000000-0005-0000-0000-0000E0390000}"/>
    <cellStyle name="Normal 20 82 3" xfId="18381" xr:uid="{00000000-0005-0000-0000-0000E1390000}"/>
    <cellStyle name="Normal 20 82 3 2" xfId="19717" xr:uid="{00000000-0005-0000-0000-0000E2390000}"/>
    <cellStyle name="Normal 20 82 4" xfId="19055" xr:uid="{00000000-0005-0000-0000-0000E3390000}"/>
    <cellStyle name="Normal 20 83" xfId="17875" xr:uid="{00000000-0005-0000-0000-0000E4390000}"/>
    <cellStyle name="Normal 20 83 2" xfId="18551" xr:uid="{00000000-0005-0000-0000-0000E5390000}"/>
    <cellStyle name="Normal 20 83 2 2" xfId="19887" xr:uid="{00000000-0005-0000-0000-0000E6390000}"/>
    <cellStyle name="Normal 20 83 3" xfId="19225" xr:uid="{00000000-0005-0000-0000-0000E7390000}"/>
    <cellStyle name="Normal 20 84" xfId="18221" xr:uid="{00000000-0005-0000-0000-0000E8390000}"/>
    <cellStyle name="Normal 20 84 2" xfId="19557" xr:uid="{00000000-0005-0000-0000-0000E9390000}"/>
    <cellStyle name="Normal 20 85" xfId="18895" xr:uid="{00000000-0005-0000-0000-0000EA390000}"/>
    <cellStyle name="Normal 20 86" xfId="2080" xr:uid="{00000000-0005-0000-0000-0000EB390000}"/>
    <cellStyle name="Normal 20 9" xfId="14018" xr:uid="{00000000-0005-0000-0000-0000EC390000}"/>
    <cellStyle name="Normal 20_Aruskas" xfId="14019" xr:uid="{00000000-0005-0000-0000-0000ED390000}"/>
    <cellStyle name="Normal 200" xfId="1858" xr:uid="{00000000-0005-0000-0000-0000EE390000}"/>
    <cellStyle name="Normal 200 2" xfId="20709" xr:uid="{00000000-0005-0000-0000-0000EF390000}"/>
    <cellStyle name="Normal 200 3" xfId="14020" xr:uid="{00000000-0005-0000-0000-0000F0390000}"/>
    <cellStyle name="Normal 201" xfId="1859" xr:uid="{00000000-0005-0000-0000-0000F1390000}"/>
    <cellStyle name="Normal 201 2" xfId="20710" xr:uid="{00000000-0005-0000-0000-0000F2390000}"/>
    <cellStyle name="Normal 201 3" xfId="14021" xr:uid="{00000000-0005-0000-0000-0000F3390000}"/>
    <cellStyle name="Normal 202" xfId="1860" xr:uid="{00000000-0005-0000-0000-0000F4390000}"/>
    <cellStyle name="Normal 202 2" xfId="20711" xr:uid="{00000000-0005-0000-0000-0000F5390000}"/>
    <cellStyle name="Normal 202 3" xfId="14022" xr:uid="{00000000-0005-0000-0000-0000F6390000}"/>
    <cellStyle name="Normal 203" xfId="1861" xr:uid="{00000000-0005-0000-0000-0000F7390000}"/>
    <cellStyle name="Normal 203 2" xfId="20712" xr:uid="{00000000-0005-0000-0000-0000F8390000}"/>
    <cellStyle name="Normal 203 3" xfId="14023" xr:uid="{00000000-0005-0000-0000-0000F9390000}"/>
    <cellStyle name="Normal 204" xfId="1862" xr:uid="{00000000-0005-0000-0000-0000FA390000}"/>
    <cellStyle name="Normal 204 2" xfId="20713" xr:uid="{00000000-0005-0000-0000-0000FB390000}"/>
    <cellStyle name="Normal 204 3" xfId="14024" xr:uid="{00000000-0005-0000-0000-0000FC390000}"/>
    <cellStyle name="Normal 205" xfId="1863" xr:uid="{00000000-0005-0000-0000-0000FD390000}"/>
    <cellStyle name="Normal 205 2" xfId="20714" xr:uid="{00000000-0005-0000-0000-0000FE390000}"/>
    <cellStyle name="Normal 205 3" xfId="14025" xr:uid="{00000000-0005-0000-0000-0000FF390000}"/>
    <cellStyle name="Normal 206" xfId="1864" xr:uid="{00000000-0005-0000-0000-0000003A0000}"/>
    <cellStyle name="Normal 206 2" xfId="14027" xr:uid="{00000000-0005-0000-0000-0000013A0000}"/>
    <cellStyle name="Normal 206 3" xfId="20715" xr:uid="{00000000-0005-0000-0000-0000023A0000}"/>
    <cellStyle name="Normal 206 4" xfId="14026" xr:uid="{00000000-0005-0000-0000-0000033A0000}"/>
    <cellStyle name="Normal 207" xfId="1865" xr:uid="{00000000-0005-0000-0000-0000043A0000}"/>
    <cellStyle name="Normal 207 2" xfId="20716" xr:uid="{00000000-0005-0000-0000-0000053A0000}"/>
    <cellStyle name="Normal 207 3" xfId="14028" xr:uid="{00000000-0005-0000-0000-0000063A0000}"/>
    <cellStyle name="Normal 208" xfId="1866" xr:uid="{00000000-0005-0000-0000-0000073A0000}"/>
    <cellStyle name="Normal 208 2" xfId="20717" xr:uid="{00000000-0005-0000-0000-0000083A0000}"/>
    <cellStyle name="Normal 208 3" xfId="14029" xr:uid="{00000000-0005-0000-0000-0000093A0000}"/>
    <cellStyle name="Normal 209" xfId="1867" xr:uid="{00000000-0005-0000-0000-00000A3A0000}"/>
    <cellStyle name="Normal 209 2" xfId="20718" xr:uid="{00000000-0005-0000-0000-00000B3A0000}"/>
    <cellStyle name="Normal 209 3" xfId="14030" xr:uid="{00000000-0005-0000-0000-00000C3A0000}"/>
    <cellStyle name="Normal 21" xfId="79" xr:uid="{00000000-0005-0000-0000-00000D3A0000}"/>
    <cellStyle name="Normal 21 10" xfId="14031" xr:uid="{00000000-0005-0000-0000-00000E3A0000}"/>
    <cellStyle name="Normal 21 11" xfId="14032" xr:uid="{00000000-0005-0000-0000-00000F3A0000}"/>
    <cellStyle name="Normal 21 12" xfId="14033" xr:uid="{00000000-0005-0000-0000-0000103A0000}"/>
    <cellStyle name="Normal 21 13" xfId="14034" xr:uid="{00000000-0005-0000-0000-0000113A0000}"/>
    <cellStyle name="Normal 21 14" xfId="14035" xr:uid="{00000000-0005-0000-0000-0000123A0000}"/>
    <cellStyle name="Normal 21 15" xfId="14036" xr:uid="{00000000-0005-0000-0000-0000133A0000}"/>
    <cellStyle name="Normal 21 16" xfId="14037" xr:uid="{00000000-0005-0000-0000-0000143A0000}"/>
    <cellStyle name="Normal 21 17" xfId="14038" xr:uid="{00000000-0005-0000-0000-0000153A0000}"/>
    <cellStyle name="Normal 21 18" xfId="14039" xr:uid="{00000000-0005-0000-0000-0000163A0000}"/>
    <cellStyle name="Normal 21 19" xfId="14040" xr:uid="{00000000-0005-0000-0000-0000173A0000}"/>
    <cellStyle name="Normal 21 2" xfId="216" xr:uid="{00000000-0005-0000-0000-0000183A0000}"/>
    <cellStyle name="Normal 21 2 2" xfId="324" xr:uid="{00000000-0005-0000-0000-0000193A0000}"/>
    <cellStyle name="Normal 21 2 2 2" xfId="14041" xr:uid="{00000000-0005-0000-0000-00001A3A0000}"/>
    <cellStyle name="Normal 21 2 3" xfId="432" xr:uid="{00000000-0005-0000-0000-00001B3A0000}"/>
    <cellStyle name="Normal 21 2 4" xfId="1523" xr:uid="{00000000-0005-0000-0000-00001C3A0000}"/>
    <cellStyle name="Normal 21 20" xfId="14042" xr:uid="{00000000-0005-0000-0000-00001D3A0000}"/>
    <cellStyle name="Normal 21 21" xfId="14043" xr:uid="{00000000-0005-0000-0000-00001E3A0000}"/>
    <cellStyle name="Normal 21 22" xfId="14044" xr:uid="{00000000-0005-0000-0000-00001F3A0000}"/>
    <cellStyle name="Normal 21 23" xfId="14045" xr:uid="{00000000-0005-0000-0000-0000203A0000}"/>
    <cellStyle name="Normal 21 24" xfId="14046" xr:uid="{00000000-0005-0000-0000-0000213A0000}"/>
    <cellStyle name="Normal 21 25" xfId="14047" xr:uid="{00000000-0005-0000-0000-0000223A0000}"/>
    <cellStyle name="Normal 21 26" xfId="14048" xr:uid="{00000000-0005-0000-0000-0000233A0000}"/>
    <cellStyle name="Normal 21 27" xfId="14049" xr:uid="{00000000-0005-0000-0000-0000243A0000}"/>
    <cellStyle name="Normal 21 28" xfId="14050" xr:uid="{00000000-0005-0000-0000-0000253A0000}"/>
    <cellStyle name="Normal 21 29" xfId="14051" xr:uid="{00000000-0005-0000-0000-0000263A0000}"/>
    <cellStyle name="Normal 21 3" xfId="270" xr:uid="{00000000-0005-0000-0000-0000273A0000}"/>
    <cellStyle name="Normal 21 3 2" xfId="14052" xr:uid="{00000000-0005-0000-0000-0000283A0000}"/>
    <cellStyle name="Normal 21 30" xfId="14053" xr:uid="{00000000-0005-0000-0000-0000293A0000}"/>
    <cellStyle name="Normal 21 31" xfId="14054" xr:uid="{00000000-0005-0000-0000-00002A3A0000}"/>
    <cellStyle name="Normal 21 32" xfId="14055" xr:uid="{00000000-0005-0000-0000-00002B3A0000}"/>
    <cellStyle name="Normal 21 33" xfId="14056" xr:uid="{00000000-0005-0000-0000-00002C3A0000}"/>
    <cellStyle name="Normal 21 34" xfId="14057" xr:uid="{00000000-0005-0000-0000-00002D3A0000}"/>
    <cellStyle name="Normal 21 35" xfId="14058" xr:uid="{00000000-0005-0000-0000-00002E3A0000}"/>
    <cellStyle name="Normal 21 36" xfId="14059" xr:uid="{00000000-0005-0000-0000-00002F3A0000}"/>
    <cellStyle name="Normal 21 37" xfId="14060" xr:uid="{00000000-0005-0000-0000-0000303A0000}"/>
    <cellStyle name="Normal 21 38" xfId="14061" xr:uid="{00000000-0005-0000-0000-0000313A0000}"/>
    <cellStyle name="Normal 21 39" xfId="14062" xr:uid="{00000000-0005-0000-0000-0000323A0000}"/>
    <cellStyle name="Normal 21 4" xfId="378" xr:uid="{00000000-0005-0000-0000-0000333A0000}"/>
    <cellStyle name="Normal 21 4 2" xfId="14063" xr:uid="{00000000-0005-0000-0000-0000343A0000}"/>
    <cellStyle name="Normal 21 40" xfId="14064" xr:uid="{00000000-0005-0000-0000-0000353A0000}"/>
    <cellStyle name="Normal 21 41" xfId="14065" xr:uid="{00000000-0005-0000-0000-0000363A0000}"/>
    <cellStyle name="Normal 21 42" xfId="14066" xr:uid="{00000000-0005-0000-0000-0000373A0000}"/>
    <cellStyle name="Normal 21 43" xfId="14067" xr:uid="{00000000-0005-0000-0000-0000383A0000}"/>
    <cellStyle name="Normal 21 44" xfId="14068" xr:uid="{00000000-0005-0000-0000-0000393A0000}"/>
    <cellStyle name="Normal 21 45" xfId="14069" xr:uid="{00000000-0005-0000-0000-00003A3A0000}"/>
    <cellStyle name="Normal 21 46" xfId="14070" xr:uid="{00000000-0005-0000-0000-00003B3A0000}"/>
    <cellStyle name="Normal 21 47" xfId="14071" xr:uid="{00000000-0005-0000-0000-00003C3A0000}"/>
    <cellStyle name="Normal 21 48" xfId="14072" xr:uid="{00000000-0005-0000-0000-00003D3A0000}"/>
    <cellStyle name="Normal 21 49" xfId="14073" xr:uid="{00000000-0005-0000-0000-00003E3A0000}"/>
    <cellStyle name="Normal 21 5" xfId="603" xr:uid="{00000000-0005-0000-0000-00003F3A0000}"/>
    <cellStyle name="Normal 21 5 2" xfId="14074" xr:uid="{00000000-0005-0000-0000-0000403A0000}"/>
    <cellStyle name="Normal 21 50" xfId="14075" xr:uid="{00000000-0005-0000-0000-0000413A0000}"/>
    <cellStyle name="Normal 21 51" xfId="14076" xr:uid="{00000000-0005-0000-0000-0000423A0000}"/>
    <cellStyle name="Normal 21 52" xfId="14077" xr:uid="{00000000-0005-0000-0000-0000433A0000}"/>
    <cellStyle name="Normal 21 53" xfId="14078" xr:uid="{00000000-0005-0000-0000-0000443A0000}"/>
    <cellStyle name="Normal 21 54" xfId="14079" xr:uid="{00000000-0005-0000-0000-0000453A0000}"/>
    <cellStyle name="Normal 21 55" xfId="14080" xr:uid="{00000000-0005-0000-0000-0000463A0000}"/>
    <cellStyle name="Normal 21 56" xfId="14081" xr:uid="{00000000-0005-0000-0000-0000473A0000}"/>
    <cellStyle name="Normal 21 57" xfId="14082" xr:uid="{00000000-0005-0000-0000-0000483A0000}"/>
    <cellStyle name="Normal 21 58" xfId="14083" xr:uid="{00000000-0005-0000-0000-0000493A0000}"/>
    <cellStyle name="Normal 21 59" xfId="14084" xr:uid="{00000000-0005-0000-0000-00004A3A0000}"/>
    <cellStyle name="Normal 21 6" xfId="14085" xr:uid="{00000000-0005-0000-0000-00004B3A0000}"/>
    <cellStyle name="Normal 21 60" xfId="17298" xr:uid="{00000000-0005-0000-0000-00004C3A0000}"/>
    <cellStyle name="Normal 21 60 2" xfId="17634" xr:uid="{00000000-0005-0000-0000-00004D3A0000}"/>
    <cellStyle name="Normal 21 60 2 2" xfId="18083" xr:uid="{00000000-0005-0000-0000-00004E3A0000}"/>
    <cellStyle name="Normal 21 60 2 2 2" xfId="18755" xr:uid="{00000000-0005-0000-0000-00004F3A0000}"/>
    <cellStyle name="Normal 21 60 2 2 2 2" xfId="20091" xr:uid="{00000000-0005-0000-0000-0000503A0000}"/>
    <cellStyle name="Normal 21 60 2 2 3" xfId="19429" xr:uid="{00000000-0005-0000-0000-0000513A0000}"/>
    <cellStyle name="Normal 21 60 2 3" xfId="18424" xr:uid="{00000000-0005-0000-0000-0000523A0000}"/>
    <cellStyle name="Normal 21 60 2 3 2" xfId="19760" xr:uid="{00000000-0005-0000-0000-0000533A0000}"/>
    <cellStyle name="Normal 21 60 2 4" xfId="19098" xr:uid="{00000000-0005-0000-0000-0000543A0000}"/>
    <cellStyle name="Normal 21 60 3" xfId="17917" xr:uid="{00000000-0005-0000-0000-0000553A0000}"/>
    <cellStyle name="Normal 21 60 3 2" xfId="18589" xr:uid="{00000000-0005-0000-0000-0000563A0000}"/>
    <cellStyle name="Normal 21 60 3 2 2" xfId="19925" xr:uid="{00000000-0005-0000-0000-0000573A0000}"/>
    <cellStyle name="Normal 21 60 3 3" xfId="19263" xr:uid="{00000000-0005-0000-0000-0000583A0000}"/>
    <cellStyle name="Normal 21 60 4" xfId="18258" xr:uid="{00000000-0005-0000-0000-0000593A0000}"/>
    <cellStyle name="Normal 21 60 4 2" xfId="19594" xr:uid="{00000000-0005-0000-0000-00005A3A0000}"/>
    <cellStyle name="Normal 21 60 5" xfId="18932" xr:uid="{00000000-0005-0000-0000-00005B3A0000}"/>
    <cellStyle name="Normal 21 61" xfId="17581" xr:uid="{00000000-0005-0000-0000-00005C3A0000}"/>
    <cellStyle name="Normal 21 61 2" xfId="18042" xr:uid="{00000000-0005-0000-0000-00005D3A0000}"/>
    <cellStyle name="Normal 21 61 2 2" xfId="18714" xr:uid="{00000000-0005-0000-0000-00005E3A0000}"/>
    <cellStyle name="Normal 21 61 2 2 2" xfId="20050" xr:uid="{00000000-0005-0000-0000-00005F3A0000}"/>
    <cellStyle name="Normal 21 61 2 3" xfId="19388" xr:uid="{00000000-0005-0000-0000-0000603A0000}"/>
    <cellStyle name="Normal 21 61 3" xfId="18383" xr:uid="{00000000-0005-0000-0000-0000613A0000}"/>
    <cellStyle name="Normal 21 61 3 2" xfId="19719" xr:uid="{00000000-0005-0000-0000-0000623A0000}"/>
    <cellStyle name="Normal 21 61 4" xfId="19057" xr:uid="{00000000-0005-0000-0000-0000633A0000}"/>
    <cellStyle name="Normal 21 62" xfId="17877" xr:uid="{00000000-0005-0000-0000-0000643A0000}"/>
    <cellStyle name="Normal 21 62 2" xfId="18553" xr:uid="{00000000-0005-0000-0000-0000653A0000}"/>
    <cellStyle name="Normal 21 62 2 2" xfId="19889" xr:uid="{00000000-0005-0000-0000-0000663A0000}"/>
    <cellStyle name="Normal 21 62 3" xfId="19227" xr:uid="{00000000-0005-0000-0000-0000673A0000}"/>
    <cellStyle name="Normal 21 63" xfId="18223" xr:uid="{00000000-0005-0000-0000-0000683A0000}"/>
    <cellStyle name="Normal 21 63 2" xfId="19559" xr:uid="{00000000-0005-0000-0000-0000693A0000}"/>
    <cellStyle name="Normal 21 64" xfId="18897" xr:uid="{00000000-0005-0000-0000-00006A3A0000}"/>
    <cellStyle name="Normal 21 65" xfId="2082" xr:uid="{00000000-0005-0000-0000-00006B3A0000}"/>
    <cellStyle name="Normal 21 7" xfId="14086" xr:uid="{00000000-0005-0000-0000-00006C3A0000}"/>
    <cellStyle name="Normal 21 8" xfId="14087" xr:uid="{00000000-0005-0000-0000-00006D3A0000}"/>
    <cellStyle name="Normal 21 9" xfId="14088" xr:uid="{00000000-0005-0000-0000-00006E3A0000}"/>
    <cellStyle name="Normal 21_PEMBEBANAN BIAYA USAHA1" xfId="14089" xr:uid="{00000000-0005-0000-0000-00006F3A0000}"/>
    <cellStyle name="Normal 210" xfId="1868" xr:uid="{00000000-0005-0000-0000-0000703A0000}"/>
    <cellStyle name="Normal 210 2" xfId="20719" xr:uid="{00000000-0005-0000-0000-0000713A0000}"/>
    <cellStyle name="Normal 210 3" xfId="14090" xr:uid="{00000000-0005-0000-0000-0000723A0000}"/>
    <cellStyle name="Normal 211" xfId="1869" xr:uid="{00000000-0005-0000-0000-0000733A0000}"/>
    <cellStyle name="Normal 211 2" xfId="20720" xr:uid="{00000000-0005-0000-0000-0000743A0000}"/>
    <cellStyle name="Normal 211 3" xfId="14091" xr:uid="{00000000-0005-0000-0000-0000753A0000}"/>
    <cellStyle name="Normal 212" xfId="1870" xr:uid="{00000000-0005-0000-0000-0000763A0000}"/>
    <cellStyle name="Normal 212 2" xfId="20721" xr:uid="{00000000-0005-0000-0000-0000773A0000}"/>
    <cellStyle name="Normal 212 3" xfId="14092" xr:uid="{00000000-0005-0000-0000-0000783A0000}"/>
    <cellStyle name="Normal 213" xfId="1871" xr:uid="{00000000-0005-0000-0000-0000793A0000}"/>
    <cellStyle name="Normal 213 2" xfId="20722" xr:uid="{00000000-0005-0000-0000-00007A3A0000}"/>
    <cellStyle name="Normal 213 3" xfId="14093" xr:uid="{00000000-0005-0000-0000-00007B3A0000}"/>
    <cellStyle name="Normal 214" xfId="1872" xr:uid="{00000000-0005-0000-0000-00007C3A0000}"/>
    <cellStyle name="Normal 214 2" xfId="20723" xr:uid="{00000000-0005-0000-0000-00007D3A0000}"/>
    <cellStyle name="Normal 214 3" xfId="14094" xr:uid="{00000000-0005-0000-0000-00007E3A0000}"/>
    <cellStyle name="Normal 215" xfId="1873" xr:uid="{00000000-0005-0000-0000-00007F3A0000}"/>
    <cellStyle name="Normal 215 2" xfId="14096" xr:uid="{00000000-0005-0000-0000-0000803A0000}"/>
    <cellStyle name="Normal 215 3" xfId="20724" xr:uid="{00000000-0005-0000-0000-0000813A0000}"/>
    <cellStyle name="Normal 215 4" xfId="14095" xr:uid="{00000000-0005-0000-0000-0000823A0000}"/>
    <cellStyle name="Normal 216" xfId="1874" xr:uid="{00000000-0005-0000-0000-0000833A0000}"/>
    <cellStyle name="Normal 216 2" xfId="14098" xr:uid="{00000000-0005-0000-0000-0000843A0000}"/>
    <cellStyle name="Normal 216 3" xfId="20725" xr:uid="{00000000-0005-0000-0000-0000853A0000}"/>
    <cellStyle name="Normal 216 4" xfId="14097" xr:uid="{00000000-0005-0000-0000-0000863A0000}"/>
    <cellStyle name="Normal 217" xfId="1875" xr:uid="{00000000-0005-0000-0000-0000873A0000}"/>
    <cellStyle name="Normal 217 2" xfId="20726" xr:uid="{00000000-0005-0000-0000-0000883A0000}"/>
    <cellStyle name="Normal 217 3" xfId="14099" xr:uid="{00000000-0005-0000-0000-0000893A0000}"/>
    <cellStyle name="Normal 218" xfId="1876" xr:uid="{00000000-0005-0000-0000-00008A3A0000}"/>
    <cellStyle name="Normal 218 2" xfId="20727" xr:uid="{00000000-0005-0000-0000-00008B3A0000}"/>
    <cellStyle name="Normal 218 3" xfId="14100" xr:uid="{00000000-0005-0000-0000-00008C3A0000}"/>
    <cellStyle name="Normal 219" xfId="1877" xr:uid="{00000000-0005-0000-0000-00008D3A0000}"/>
    <cellStyle name="Normal 219 2" xfId="20728" xr:uid="{00000000-0005-0000-0000-00008E3A0000}"/>
    <cellStyle name="Normal 219 3" xfId="14101" xr:uid="{00000000-0005-0000-0000-00008F3A0000}"/>
    <cellStyle name="Normal 22" xfId="80" xr:uid="{00000000-0005-0000-0000-0000903A0000}"/>
    <cellStyle name="Normal 22 10" xfId="14102" xr:uid="{00000000-0005-0000-0000-0000913A0000}"/>
    <cellStyle name="Normal 22 11" xfId="14103" xr:uid="{00000000-0005-0000-0000-0000923A0000}"/>
    <cellStyle name="Normal 22 12" xfId="14104" xr:uid="{00000000-0005-0000-0000-0000933A0000}"/>
    <cellStyle name="Normal 22 13" xfId="14105" xr:uid="{00000000-0005-0000-0000-0000943A0000}"/>
    <cellStyle name="Normal 22 14" xfId="14106" xr:uid="{00000000-0005-0000-0000-0000953A0000}"/>
    <cellStyle name="Normal 22 15" xfId="14107" xr:uid="{00000000-0005-0000-0000-0000963A0000}"/>
    <cellStyle name="Normal 22 16" xfId="14108" xr:uid="{00000000-0005-0000-0000-0000973A0000}"/>
    <cellStyle name="Normal 22 17" xfId="14109" xr:uid="{00000000-0005-0000-0000-0000983A0000}"/>
    <cellStyle name="Normal 22 18" xfId="14110" xr:uid="{00000000-0005-0000-0000-0000993A0000}"/>
    <cellStyle name="Normal 22 19" xfId="14111" xr:uid="{00000000-0005-0000-0000-00009A3A0000}"/>
    <cellStyle name="Normal 22 2" xfId="217" xr:uid="{00000000-0005-0000-0000-00009B3A0000}"/>
    <cellStyle name="Normal 22 2 2" xfId="325" xr:uid="{00000000-0005-0000-0000-00009C3A0000}"/>
    <cellStyle name="Normal 22 2 3" xfId="433" xr:uid="{00000000-0005-0000-0000-00009D3A0000}"/>
    <cellStyle name="Normal 22 2 4" xfId="1524" xr:uid="{00000000-0005-0000-0000-00009E3A0000}"/>
    <cellStyle name="Normal 22 20" xfId="14112" xr:uid="{00000000-0005-0000-0000-00009F3A0000}"/>
    <cellStyle name="Normal 22 21" xfId="14113" xr:uid="{00000000-0005-0000-0000-0000A03A0000}"/>
    <cellStyle name="Normal 22 22" xfId="14114" xr:uid="{00000000-0005-0000-0000-0000A13A0000}"/>
    <cellStyle name="Normal 22 23" xfId="14115" xr:uid="{00000000-0005-0000-0000-0000A23A0000}"/>
    <cellStyle name="Normal 22 24" xfId="14116" xr:uid="{00000000-0005-0000-0000-0000A33A0000}"/>
    <cellStyle name="Normal 22 25" xfId="14117" xr:uid="{00000000-0005-0000-0000-0000A43A0000}"/>
    <cellStyle name="Normal 22 26" xfId="14118" xr:uid="{00000000-0005-0000-0000-0000A53A0000}"/>
    <cellStyle name="Normal 22 27" xfId="14119" xr:uid="{00000000-0005-0000-0000-0000A63A0000}"/>
    <cellStyle name="Normal 22 28" xfId="14120" xr:uid="{00000000-0005-0000-0000-0000A73A0000}"/>
    <cellStyle name="Normal 22 29" xfId="14121" xr:uid="{00000000-0005-0000-0000-0000A83A0000}"/>
    <cellStyle name="Normal 22 3" xfId="271" xr:uid="{00000000-0005-0000-0000-0000A93A0000}"/>
    <cellStyle name="Normal 22 3 2" xfId="14123" xr:uid="{00000000-0005-0000-0000-0000AA3A0000}"/>
    <cellStyle name="Normal 22 3 3" xfId="14122" xr:uid="{00000000-0005-0000-0000-0000AB3A0000}"/>
    <cellStyle name="Normal 22 30" xfId="14124" xr:uid="{00000000-0005-0000-0000-0000AC3A0000}"/>
    <cellStyle name="Normal 22 31" xfId="14125" xr:uid="{00000000-0005-0000-0000-0000AD3A0000}"/>
    <cellStyle name="Normal 22 32" xfId="14126" xr:uid="{00000000-0005-0000-0000-0000AE3A0000}"/>
    <cellStyle name="Normal 22 33" xfId="14127" xr:uid="{00000000-0005-0000-0000-0000AF3A0000}"/>
    <cellStyle name="Normal 22 34" xfId="14128" xr:uid="{00000000-0005-0000-0000-0000B03A0000}"/>
    <cellStyle name="Normal 22 35" xfId="14129" xr:uid="{00000000-0005-0000-0000-0000B13A0000}"/>
    <cellStyle name="Normal 22 36" xfId="14130" xr:uid="{00000000-0005-0000-0000-0000B23A0000}"/>
    <cellStyle name="Normal 22 37" xfId="14131" xr:uid="{00000000-0005-0000-0000-0000B33A0000}"/>
    <cellStyle name="Normal 22 38" xfId="14132" xr:uid="{00000000-0005-0000-0000-0000B43A0000}"/>
    <cellStyle name="Normal 22 39" xfId="14133" xr:uid="{00000000-0005-0000-0000-0000B53A0000}"/>
    <cellStyle name="Normal 22 4" xfId="379" xr:uid="{00000000-0005-0000-0000-0000B63A0000}"/>
    <cellStyle name="Normal 22 4 2" xfId="14134" xr:uid="{00000000-0005-0000-0000-0000B73A0000}"/>
    <cellStyle name="Normal 22 40" xfId="14135" xr:uid="{00000000-0005-0000-0000-0000B83A0000}"/>
    <cellStyle name="Normal 22 41" xfId="14136" xr:uid="{00000000-0005-0000-0000-0000B93A0000}"/>
    <cellStyle name="Normal 22 42" xfId="14137" xr:uid="{00000000-0005-0000-0000-0000BA3A0000}"/>
    <cellStyle name="Normal 22 43" xfId="14138" xr:uid="{00000000-0005-0000-0000-0000BB3A0000}"/>
    <cellStyle name="Normal 22 44" xfId="14139" xr:uid="{00000000-0005-0000-0000-0000BC3A0000}"/>
    <cellStyle name="Normal 22 45" xfId="14140" xr:uid="{00000000-0005-0000-0000-0000BD3A0000}"/>
    <cellStyle name="Normal 22 46" xfId="14141" xr:uid="{00000000-0005-0000-0000-0000BE3A0000}"/>
    <cellStyle name="Normal 22 47" xfId="20729" xr:uid="{00000000-0005-0000-0000-0000BF3A0000}"/>
    <cellStyle name="Normal 22 5" xfId="604" xr:uid="{00000000-0005-0000-0000-0000C03A0000}"/>
    <cellStyle name="Normal 22 5 2" xfId="14142" xr:uid="{00000000-0005-0000-0000-0000C13A0000}"/>
    <cellStyle name="Normal 22 6" xfId="14143" xr:uid="{00000000-0005-0000-0000-0000C23A0000}"/>
    <cellStyle name="Normal 22 7" xfId="14144" xr:uid="{00000000-0005-0000-0000-0000C33A0000}"/>
    <cellStyle name="Normal 22 8" xfId="14145" xr:uid="{00000000-0005-0000-0000-0000C43A0000}"/>
    <cellStyle name="Normal 22 9" xfId="14146" xr:uid="{00000000-0005-0000-0000-0000C53A0000}"/>
    <cellStyle name="Normal 22_PEMBEBANAN BIAYA USAHA1" xfId="14147" xr:uid="{00000000-0005-0000-0000-0000C63A0000}"/>
    <cellStyle name="Normal 220" xfId="1878" xr:uid="{00000000-0005-0000-0000-0000C73A0000}"/>
    <cellStyle name="Normal 220 2" xfId="20730" xr:uid="{00000000-0005-0000-0000-0000C83A0000}"/>
    <cellStyle name="Normal 220 3" xfId="14148" xr:uid="{00000000-0005-0000-0000-0000C93A0000}"/>
    <cellStyle name="Normal 221" xfId="1879" xr:uid="{00000000-0005-0000-0000-0000CA3A0000}"/>
    <cellStyle name="Normal 221 2" xfId="20731" xr:uid="{00000000-0005-0000-0000-0000CB3A0000}"/>
    <cellStyle name="Normal 221 3" xfId="14149" xr:uid="{00000000-0005-0000-0000-0000CC3A0000}"/>
    <cellStyle name="Normal 222" xfId="1880" xr:uid="{00000000-0005-0000-0000-0000CD3A0000}"/>
    <cellStyle name="Normal 222 2" xfId="20732" xr:uid="{00000000-0005-0000-0000-0000CE3A0000}"/>
    <cellStyle name="Normal 222 3" xfId="14150" xr:uid="{00000000-0005-0000-0000-0000CF3A0000}"/>
    <cellStyle name="Normal 223" xfId="1881" xr:uid="{00000000-0005-0000-0000-0000D03A0000}"/>
    <cellStyle name="Normal 223 2" xfId="20733" xr:uid="{00000000-0005-0000-0000-0000D13A0000}"/>
    <cellStyle name="Normal 223 3" xfId="14151" xr:uid="{00000000-0005-0000-0000-0000D23A0000}"/>
    <cellStyle name="Normal 224" xfId="1882" xr:uid="{00000000-0005-0000-0000-0000D33A0000}"/>
    <cellStyle name="Normal 224 2" xfId="20734" xr:uid="{00000000-0005-0000-0000-0000D43A0000}"/>
    <cellStyle name="Normal 224 3" xfId="14152" xr:uid="{00000000-0005-0000-0000-0000D53A0000}"/>
    <cellStyle name="Normal 225" xfId="1883" xr:uid="{00000000-0005-0000-0000-0000D63A0000}"/>
    <cellStyle name="Normal 225 2" xfId="14154" xr:uid="{00000000-0005-0000-0000-0000D73A0000}"/>
    <cellStyle name="Normal 225 2 2" xfId="17472" xr:uid="{00000000-0005-0000-0000-0000D83A0000}"/>
    <cellStyle name="Normal 225 2 2 2" xfId="17710" xr:uid="{00000000-0005-0000-0000-0000D93A0000}"/>
    <cellStyle name="Normal 225 2 2 2 2" xfId="18159" xr:uid="{00000000-0005-0000-0000-0000DA3A0000}"/>
    <cellStyle name="Normal 225 2 2 2 2 2" xfId="18831" xr:uid="{00000000-0005-0000-0000-0000DB3A0000}"/>
    <cellStyle name="Normal 225 2 2 2 2 2 2" xfId="20167" xr:uid="{00000000-0005-0000-0000-0000DC3A0000}"/>
    <cellStyle name="Normal 225 2 2 2 2 3" xfId="19505" xr:uid="{00000000-0005-0000-0000-0000DD3A0000}"/>
    <cellStyle name="Normal 225 2 2 2 3" xfId="18500" xr:uid="{00000000-0005-0000-0000-0000DE3A0000}"/>
    <cellStyle name="Normal 225 2 2 2 3 2" xfId="19836" xr:uid="{00000000-0005-0000-0000-0000DF3A0000}"/>
    <cellStyle name="Normal 225 2 2 2 4" xfId="19174" xr:uid="{00000000-0005-0000-0000-0000E03A0000}"/>
    <cellStyle name="Normal 225 2 2 3" xfId="17993" xr:uid="{00000000-0005-0000-0000-0000E13A0000}"/>
    <cellStyle name="Normal 225 2 2 3 2" xfId="18665" xr:uid="{00000000-0005-0000-0000-0000E23A0000}"/>
    <cellStyle name="Normal 225 2 2 3 2 2" xfId="20001" xr:uid="{00000000-0005-0000-0000-0000E33A0000}"/>
    <cellStyle name="Normal 225 2 2 3 3" xfId="19339" xr:uid="{00000000-0005-0000-0000-0000E43A0000}"/>
    <cellStyle name="Normal 225 2 2 4" xfId="18334" xr:uid="{00000000-0005-0000-0000-0000E53A0000}"/>
    <cellStyle name="Normal 225 2 2 4 2" xfId="19670" xr:uid="{00000000-0005-0000-0000-0000E63A0000}"/>
    <cellStyle name="Normal 225 2 2 5" xfId="19008" xr:uid="{00000000-0005-0000-0000-0000E73A0000}"/>
    <cellStyle name="Normal 225 2 3" xfId="17601" xr:uid="{00000000-0005-0000-0000-0000E83A0000}"/>
    <cellStyle name="Normal 225 2 3 2" xfId="18058" xr:uid="{00000000-0005-0000-0000-0000E93A0000}"/>
    <cellStyle name="Normal 225 2 3 2 2" xfId="18730" xr:uid="{00000000-0005-0000-0000-0000EA3A0000}"/>
    <cellStyle name="Normal 225 2 3 2 2 2" xfId="20066" xr:uid="{00000000-0005-0000-0000-0000EB3A0000}"/>
    <cellStyle name="Normal 225 2 3 2 3" xfId="19404" xr:uid="{00000000-0005-0000-0000-0000EC3A0000}"/>
    <cellStyle name="Normal 225 2 3 3" xfId="18399" xr:uid="{00000000-0005-0000-0000-0000ED3A0000}"/>
    <cellStyle name="Normal 225 2 3 3 2" xfId="19735" xr:uid="{00000000-0005-0000-0000-0000EE3A0000}"/>
    <cellStyle name="Normal 225 2 3 4" xfId="19073" xr:uid="{00000000-0005-0000-0000-0000EF3A0000}"/>
    <cellStyle name="Normal 225 2 4" xfId="17891" xr:uid="{00000000-0005-0000-0000-0000F03A0000}"/>
    <cellStyle name="Normal 225 2 4 2" xfId="18567" xr:uid="{00000000-0005-0000-0000-0000F13A0000}"/>
    <cellStyle name="Normal 225 2 4 2 2" xfId="19903" xr:uid="{00000000-0005-0000-0000-0000F23A0000}"/>
    <cellStyle name="Normal 225 2 4 3" xfId="19241" xr:uid="{00000000-0005-0000-0000-0000F33A0000}"/>
    <cellStyle name="Normal 225 2 5" xfId="18237" xr:uid="{00000000-0005-0000-0000-0000F43A0000}"/>
    <cellStyle name="Normal 225 2 5 2" xfId="19573" xr:uid="{00000000-0005-0000-0000-0000F53A0000}"/>
    <cellStyle name="Normal 225 2 6" xfId="18911" xr:uid="{00000000-0005-0000-0000-0000F63A0000}"/>
    <cellStyle name="Normal 225 3" xfId="17471" xr:uid="{00000000-0005-0000-0000-0000F73A0000}"/>
    <cellStyle name="Normal 225 3 2" xfId="17709" xr:uid="{00000000-0005-0000-0000-0000F83A0000}"/>
    <cellStyle name="Normal 225 3 2 2" xfId="18158" xr:uid="{00000000-0005-0000-0000-0000F93A0000}"/>
    <cellStyle name="Normal 225 3 2 2 2" xfId="18830" xr:uid="{00000000-0005-0000-0000-0000FA3A0000}"/>
    <cellStyle name="Normal 225 3 2 2 2 2" xfId="20166" xr:uid="{00000000-0005-0000-0000-0000FB3A0000}"/>
    <cellStyle name="Normal 225 3 2 2 3" xfId="19504" xr:uid="{00000000-0005-0000-0000-0000FC3A0000}"/>
    <cellStyle name="Normal 225 3 2 3" xfId="18499" xr:uid="{00000000-0005-0000-0000-0000FD3A0000}"/>
    <cellStyle name="Normal 225 3 2 3 2" xfId="19835" xr:uid="{00000000-0005-0000-0000-0000FE3A0000}"/>
    <cellStyle name="Normal 225 3 2 4" xfId="19173" xr:uid="{00000000-0005-0000-0000-0000FF3A0000}"/>
    <cellStyle name="Normal 225 3 3" xfId="17992" xr:uid="{00000000-0005-0000-0000-0000003B0000}"/>
    <cellStyle name="Normal 225 3 3 2" xfId="18664" xr:uid="{00000000-0005-0000-0000-0000013B0000}"/>
    <cellStyle name="Normal 225 3 3 2 2" xfId="20000" xr:uid="{00000000-0005-0000-0000-0000023B0000}"/>
    <cellStyle name="Normal 225 3 3 3" xfId="19338" xr:uid="{00000000-0005-0000-0000-0000033B0000}"/>
    <cellStyle name="Normal 225 3 4" xfId="18333" xr:uid="{00000000-0005-0000-0000-0000043B0000}"/>
    <cellStyle name="Normal 225 3 4 2" xfId="19669" xr:uid="{00000000-0005-0000-0000-0000053B0000}"/>
    <cellStyle name="Normal 225 3 5" xfId="19007" xr:uid="{00000000-0005-0000-0000-0000063B0000}"/>
    <cellStyle name="Normal 225 4" xfId="17600" xr:uid="{00000000-0005-0000-0000-0000073B0000}"/>
    <cellStyle name="Normal 225 4 2" xfId="18057" xr:uid="{00000000-0005-0000-0000-0000083B0000}"/>
    <cellStyle name="Normal 225 4 2 2" xfId="18729" xr:uid="{00000000-0005-0000-0000-0000093B0000}"/>
    <cellStyle name="Normal 225 4 2 2 2" xfId="20065" xr:uid="{00000000-0005-0000-0000-00000A3B0000}"/>
    <cellStyle name="Normal 225 4 2 3" xfId="19403" xr:uid="{00000000-0005-0000-0000-00000B3B0000}"/>
    <cellStyle name="Normal 225 4 3" xfId="18398" xr:uid="{00000000-0005-0000-0000-00000C3B0000}"/>
    <cellStyle name="Normal 225 4 3 2" xfId="19734" xr:uid="{00000000-0005-0000-0000-00000D3B0000}"/>
    <cellStyle name="Normal 225 4 4" xfId="19072" xr:uid="{00000000-0005-0000-0000-00000E3B0000}"/>
    <cellStyle name="Normal 225 5" xfId="17890" xr:uid="{00000000-0005-0000-0000-00000F3B0000}"/>
    <cellStyle name="Normal 225 5 2" xfId="18566" xr:uid="{00000000-0005-0000-0000-0000103B0000}"/>
    <cellStyle name="Normal 225 5 2 2" xfId="19902" xr:uid="{00000000-0005-0000-0000-0000113B0000}"/>
    <cellStyle name="Normal 225 5 3" xfId="19240" xr:uid="{00000000-0005-0000-0000-0000123B0000}"/>
    <cellStyle name="Normal 225 6" xfId="18236" xr:uid="{00000000-0005-0000-0000-0000133B0000}"/>
    <cellStyle name="Normal 225 6 2" xfId="19572" xr:uid="{00000000-0005-0000-0000-0000143B0000}"/>
    <cellStyle name="Normal 225 7" xfId="18910" xr:uid="{00000000-0005-0000-0000-0000153B0000}"/>
    <cellStyle name="Normal 225 8" xfId="14153" xr:uid="{00000000-0005-0000-0000-0000163B0000}"/>
    <cellStyle name="Normal 226" xfId="1884" xr:uid="{00000000-0005-0000-0000-0000173B0000}"/>
    <cellStyle name="Normal 226 2" xfId="20735" xr:uid="{00000000-0005-0000-0000-0000183B0000}"/>
    <cellStyle name="Normal 226 3" xfId="14155" xr:uid="{00000000-0005-0000-0000-0000193B0000}"/>
    <cellStyle name="Normal 227" xfId="1885" xr:uid="{00000000-0005-0000-0000-00001A3B0000}"/>
    <cellStyle name="Normal 227 2" xfId="20736" xr:uid="{00000000-0005-0000-0000-00001B3B0000}"/>
    <cellStyle name="Normal 227 3" xfId="14156" xr:uid="{00000000-0005-0000-0000-00001C3B0000}"/>
    <cellStyle name="Normal 228" xfId="1611" xr:uid="{00000000-0005-0000-0000-00001D3B0000}"/>
    <cellStyle name="Normal 228 2" xfId="21074" xr:uid="{00000000-0005-0000-0000-00001E3B0000}"/>
    <cellStyle name="Normal 228 3" xfId="20737" xr:uid="{00000000-0005-0000-0000-00001F3B0000}"/>
    <cellStyle name="Normal 229" xfId="1886" xr:uid="{00000000-0005-0000-0000-0000203B0000}"/>
    <cellStyle name="Normal 229 2" xfId="20738" xr:uid="{00000000-0005-0000-0000-0000213B0000}"/>
    <cellStyle name="Normal 229 3" xfId="14157" xr:uid="{00000000-0005-0000-0000-0000223B0000}"/>
    <cellStyle name="Normal 23" xfId="81" xr:uid="{00000000-0005-0000-0000-0000233B0000}"/>
    <cellStyle name="Normal 23 10" xfId="14158" xr:uid="{00000000-0005-0000-0000-0000243B0000}"/>
    <cellStyle name="Normal 23 11" xfId="14159" xr:uid="{00000000-0005-0000-0000-0000253B0000}"/>
    <cellStyle name="Normal 23 12" xfId="14160" xr:uid="{00000000-0005-0000-0000-0000263B0000}"/>
    <cellStyle name="Normal 23 13" xfId="14161" xr:uid="{00000000-0005-0000-0000-0000273B0000}"/>
    <cellStyle name="Normal 23 14" xfId="14162" xr:uid="{00000000-0005-0000-0000-0000283B0000}"/>
    <cellStyle name="Normal 23 15" xfId="14163" xr:uid="{00000000-0005-0000-0000-0000293B0000}"/>
    <cellStyle name="Normal 23 16" xfId="14164" xr:uid="{00000000-0005-0000-0000-00002A3B0000}"/>
    <cellStyle name="Normal 23 17" xfId="14165" xr:uid="{00000000-0005-0000-0000-00002B3B0000}"/>
    <cellStyle name="Normal 23 18" xfId="14166" xr:uid="{00000000-0005-0000-0000-00002C3B0000}"/>
    <cellStyle name="Normal 23 19" xfId="14167" xr:uid="{00000000-0005-0000-0000-00002D3B0000}"/>
    <cellStyle name="Normal 23 2" xfId="218" xr:uid="{00000000-0005-0000-0000-00002E3B0000}"/>
    <cellStyle name="Normal 23 2 2" xfId="326" xr:uid="{00000000-0005-0000-0000-00002F3B0000}"/>
    <cellStyle name="Normal 23 2 2 2" xfId="14168" xr:uid="{00000000-0005-0000-0000-0000303B0000}"/>
    <cellStyle name="Normal 23 2 3" xfId="434" xr:uid="{00000000-0005-0000-0000-0000313B0000}"/>
    <cellStyle name="Normal 23 2 4" xfId="1525" xr:uid="{00000000-0005-0000-0000-0000323B0000}"/>
    <cellStyle name="Normal 23 20" xfId="14169" xr:uid="{00000000-0005-0000-0000-0000333B0000}"/>
    <cellStyle name="Normal 23 21" xfId="14170" xr:uid="{00000000-0005-0000-0000-0000343B0000}"/>
    <cellStyle name="Normal 23 22" xfId="14171" xr:uid="{00000000-0005-0000-0000-0000353B0000}"/>
    <cellStyle name="Normal 23 23" xfId="14172" xr:uid="{00000000-0005-0000-0000-0000363B0000}"/>
    <cellStyle name="Normal 23 24" xfId="14173" xr:uid="{00000000-0005-0000-0000-0000373B0000}"/>
    <cellStyle name="Normal 23 25" xfId="14174" xr:uid="{00000000-0005-0000-0000-0000383B0000}"/>
    <cellStyle name="Normal 23 26" xfId="14175" xr:uid="{00000000-0005-0000-0000-0000393B0000}"/>
    <cellStyle name="Normal 23 27" xfId="14176" xr:uid="{00000000-0005-0000-0000-00003A3B0000}"/>
    <cellStyle name="Normal 23 28" xfId="14177" xr:uid="{00000000-0005-0000-0000-00003B3B0000}"/>
    <cellStyle name="Normal 23 29" xfId="14178" xr:uid="{00000000-0005-0000-0000-00003C3B0000}"/>
    <cellStyle name="Normal 23 3" xfId="272" xr:uid="{00000000-0005-0000-0000-00003D3B0000}"/>
    <cellStyle name="Normal 23 3 2" xfId="14179" xr:uid="{00000000-0005-0000-0000-00003E3B0000}"/>
    <cellStyle name="Normal 23 30" xfId="14180" xr:uid="{00000000-0005-0000-0000-00003F3B0000}"/>
    <cellStyle name="Normal 23 31" xfId="14181" xr:uid="{00000000-0005-0000-0000-0000403B0000}"/>
    <cellStyle name="Normal 23 32" xfId="14182" xr:uid="{00000000-0005-0000-0000-0000413B0000}"/>
    <cellStyle name="Normal 23 33" xfId="17300" xr:uid="{00000000-0005-0000-0000-0000423B0000}"/>
    <cellStyle name="Normal 23 33 2" xfId="17636" xr:uid="{00000000-0005-0000-0000-0000433B0000}"/>
    <cellStyle name="Normal 23 33 2 2" xfId="18085" xr:uid="{00000000-0005-0000-0000-0000443B0000}"/>
    <cellStyle name="Normal 23 33 2 2 2" xfId="18757" xr:uid="{00000000-0005-0000-0000-0000453B0000}"/>
    <cellStyle name="Normal 23 33 2 2 2 2" xfId="20093" xr:uid="{00000000-0005-0000-0000-0000463B0000}"/>
    <cellStyle name="Normal 23 33 2 2 3" xfId="19431" xr:uid="{00000000-0005-0000-0000-0000473B0000}"/>
    <cellStyle name="Normal 23 33 2 3" xfId="18426" xr:uid="{00000000-0005-0000-0000-0000483B0000}"/>
    <cellStyle name="Normal 23 33 2 3 2" xfId="19762" xr:uid="{00000000-0005-0000-0000-0000493B0000}"/>
    <cellStyle name="Normal 23 33 2 4" xfId="19100" xr:uid="{00000000-0005-0000-0000-00004A3B0000}"/>
    <cellStyle name="Normal 23 33 3" xfId="17919" xr:uid="{00000000-0005-0000-0000-00004B3B0000}"/>
    <cellStyle name="Normal 23 33 3 2" xfId="18591" xr:uid="{00000000-0005-0000-0000-00004C3B0000}"/>
    <cellStyle name="Normal 23 33 3 2 2" xfId="19927" xr:uid="{00000000-0005-0000-0000-00004D3B0000}"/>
    <cellStyle name="Normal 23 33 3 3" xfId="19265" xr:uid="{00000000-0005-0000-0000-00004E3B0000}"/>
    <cellStyle name="Normal 23 33 4" xfId="18260" xr:uid="{00000000-0005-0000-0000-00004F3B0000}"/>
    <cellStyle name="Normal 23 33 4 2" xfId="19596" xr:uid="{00000000-0005-0000-0000-0000503B0000}"/>
    <cellStyle name="Normal 23 33 5" xfId="18934" xr:uid="{00000000-0005-0000-0000-0000513B0000}"/>
    <cellStyle name="Normal 23 34" xfId="17583" xr:uid="{00000000-0005-0000-0000-0000523B0000}"/>
    <cellStyle name="Normal 23 34 2" xfId="18044" xr:uid="{00000000-0005-0000-0000-0000533B0000}"/>
    <cellStyle name="Normal 23 34 2 2" xfId="18716" xr:uid="{00000000-0005-0000-0000-0000543B0000}"/>
    <cellStyle name="Normal 23 34 2 2 2" xfId="20052" xr:uid="{00000000-0005-0000-0000-0000553B0000}"/>
    <cellStyle name="Normal 23 34 2 3" xfId="19390" xr:uid="{00000000-0005-0000-0000-0000563B0000}"/>
    <cellStyle name="Normal 23 34 3" xfId="18385" xr:uid="{00000000-0005-0000-0000-0000573B0000}"/>
    <cellStyle name="Normal 23 34 3 2" xfId="19721" xr:uid="{00000000-0005-0000-0000-0000583B0000}"/>
    <cellStyle name="Normal 23 34 4" xfId="19059" xr:uid="{00000000-0005-0000-0000-0000593B0000}"/>
    <cellStyle name="Normal 23 35" xfId="17879" xr:uid="{00000000-0005-0000-0000-00005A3B0000}"/>
    <cellStyle name="Normal 23 35 2" xfId="18555" xr:uid="{00000000-0005-0000-0000-00005B3B0000}"/>
    <cellStyle name="Normal 23 35 2 2" xfId="19891" xr:uid="{00000000-0005-0000-0000-00005C3B0000}"/>
    <cellStyle name="Normal 23 35 3" xfId="19229" xr:uid="{00000000-0005-0000-0000-00005D3B0000}"/>
    <cellStyle name="Normal 23 36" xfId="18225" xr:uid="{00000000-0005-0000-0000-00005E3B0000}"/>
    <cellStyle name="Normal 23 36 2" xfId="19561" xr:uid="{00000000-0005-0000-0000-00005F3B0000}"/>
    <cellStyle name="Normal 23 37" xfId="18899" xr:uid="{00000000-0005-0000-0000-0000603B0000}"/>
    <cellStyle name="Normal 23 38" xfId="2084" xr:uid="{00000000-0005-0000-0000-0000613B0000}"/>
    <cellStyle name="Normal 23 4" xfId="380" xr:uid="{00000000-0005-0000-0000-0000623B0000}"/>
    <cellStyle name="Normal 23 4 2" xfId="14183" xr:uid="{00000000-0005-0000-0000-0000633B0000}"/>
    <cellStyle name="Normal 23 5" xfId="605" xr:uid="{00000000-0005-0000-0000-0000643B0000}"/>
    <cellStyle name="Normal 23 5 2" xfId="14184" xr:uid="{00000000-0005-0000-0000-0000653B0000}"/>
    <cellStyle name="Normal 23 6" xfId="14185" xr:uid="{00000000-0005-0000-0000-0000663B0000}"/>
    <cellStyle name="Normal 23 7" xfId="14186" xr:uid="{00000000-0005-0000-0000-0000673B0000}"/>
    <cellStyle name="Normal 23 8" xfId="14187" xr:uid="{00000000-0005-0000-0000-0000683B0000}"/>
    <cellStyle name="Normal 23 9" xfId="14188" xr:uid="{00000000-0005-0000-0000-0000693B0000}"/>
    <cellStyle name="Normal 23_AJE Induk" xfId="14189" xr:uid="{00000000-0005-0000-0000-00006A3B0000}"/>
    <cellStyle name="Normal 230" xfId="1887" xr:uid="{00000000-0005-0000-0000-00006B3B0000}"/>
    <cellStyle name="Normal 230 2" xfId="20739" xr:uid="{00000000-0005-0000-0000-00006C3B0000}"/>
    <cellStyle name="Normal 230 3" xfId="14190" xr:uid="{00000000-0005-0000-0000-00006D3B0000}"/>
    <cellStyle name="Normal 231" xfId="1888" xr:uid="{00000000-0005-0000-0000-00006E3B0000}"/>
    <cellStyle name="Normal 231 2" xfId="20740" xr:uid="{00000000-0005-0000-0000-00006F3B0000}"/>
    <cellStyle name="Normal 231 3" xfId="14191" xr:uid="{00000000-0005-0000-0000-0000703B0000}"/>
    <cellStyle name="Normal 232" xfId="1889" xr:uid="{00000000-0005-0000-0000-0000713B0000}"/>
    <cellStyle name="Normal 232 2" xfId="20741" xr:uid="{00000000-0005-0000-0000-0000723B0000}"/>
    <cellStyle name="Normal 232 3" xfId="14192" xr:uid="{00000000-0005-0000-0000-0000733B0000}"/>
    <cellStyle name="Normal 233" xfId="1890" xr:uid="{00000000-0005-0000-0000-0000743B0000}"/>
    <cellStyle name="Normal 233 2" xfId="20742" xr:uid="{00000000-0005-0000-0000-0000753B0000}"/>
    <cellStyle name="Normal 233 3" xfId="14193" xr:uid="{00000000-0005-0000-0000-0000763B0000}"/>
    <cellStyle name="Normal 234" xfId="1891" xr:uid="{00000000-0005-0000-0000-0000773B0000}"/>
    <cellStyle name="Normal 234 2" xfId="20743" xr:uid="{00000000-0005-0000-0000-0000783B0000}"/>
    <cellStyle name="Normal 234 3" xfId="14194" xr:uid="{00000000-0005-0000-0000-0000793B0000}"/>
    <cellStyle name="Normal 235" xfId="1892" xr:uid="{00000000-0005-0000-0000-00007A3B0000}"/>
    <cellStyle name="Normal 235 2" xfId="20744" xr:uid="{00000000-0005-0000-0000-00007B3B0000}"/>
    <cellStyle name="Normal 235 3" xfId="14195" xr:uid="{00000000-0005-0000-0000-00007C3B0000}"/>
    <cellStyle name="Normal 236" xfId="1893" xr:uid="{00000000-0005-0000-0000-00007D3B0000}"/>
    <cellStyle name="Normal 236 2" xfId="20745" xr:uid="{00000000-0005-0000-0000-00007E3B0000}"/>
    <cellStyle name="Normal 236 3" xfId="14196" xr:uid="{00000000-0005-0000-0000-00007F3B0000}"/>
    <cellStyle name="Normal 237" xfId="1894" xr:uid="{00000000-0005-0000-0000-0000803B0000}"/>
    <cellStyle name="Normal 237 2" xfId="17278" xr:uid="{00000000-0005-0000-0000-0000813B0000}"/>
    <cellStyle name="Normal 237 2 2" xfId="17549" xr:uid="{00000000-0005-0000-0000-0000823B0000}"/>
    <cellStyle name="Normal 237 2 2 2" xfId="17747" xr:uid="{00000000-0005-0000-0000-0000833B0000}"/>
    <cellStyle name="Normal 237 2 2 2 2" xfId="18196" xr:uid="{00000000-0005-0000-0000-0000843B0000}"/>
    <cellStyle name="Normal 237 2 2 2 2 2" xfId="18868" xr:uid="{00000000-0005-0000-0000-0000853B0000}"/>
    <cellStyle name="Normal 237 2 2 2 2 2 2" xfId="20204" xr:uid="{00000000-0005-0000-0000-0000863B0000}"/>
    <cellStyle name="Normal 237 2 2 2 2 3" xfId="19542" xr:uid="{00000000-0005-0000-0000-0000873B0000}"/>
    <cellStyle name="Normal 237 2 2 2 3" xfId="18537" xr:uid="{00000000-0005-0000-0000-0000883B0000}"/>
    <cellStyle name="Normal 237 2 2 2 3 2" xfId="19873" xr:uid="{00000000-0005-0000-0000-0000893B0000}"/>
    <cellStyle name="Normal 237 2 2 2 4" xfId="19211" xr:uid="{00000000-0005-0000-0000-00008A3B0000}"/>
    <cellStyle name="Normal 237 2 2 3" xfId="18030" xr:uid="{00000000-0005-0000-0000-00008B3B0000}"/>
    <cellStyle name="Normal 237 2 2 3 2" xfId="18702" xr:uid="{00000000-0005-0000-0000-00008C3B0000}"/>
    <cellStyle name="Normal 237 2 2 3 2 2" xfId="20038" xr:uid="{00000000-0005-0000-0000-00008D3B0000}"/>
    <cellStyle name="Normal 237 2 2 3 3" xfId="19376" xr:uid="{00000000-0005-0000-0000-00008E3B0000}"/>
    <cellStyle name="Normal 237 2 2 4" xfId="18371" xr:uid="{00000000-0005-0000-0000-00008F3B0000}"/>
    <cellStyle name="Normal 237 2 2 4 2" xfId="19707" xr:uid="{00000000-0005-0000-0000-0000903B0000}"/>
    <cellStyle name="Normal 237 2 2 5" xfId="19045" xr:uid="{00000000-0005-0000-0000-0000913B0000}"/>
    <cellStyle name="Normal 237 2 3" xfId="17626" xr:uid="{00000000-0005-0000-0000-0000923B0000}"/>
    <cellStyle name="Normal 237 2 3 2" xfId="18075" xr:uid="{00000000-0005-0000-0000-0000933B0000}"/>
    <cellStyle name="Normal 237 2 3 2 2" xfId="18747" xr:uid="{00000000-0005-0000-0000-0000943B0000}"/>
    <cellStyle name="Normal 237 2 3 2 2 2" xfId="20083" xr:uid="{00000000-0005-0000-0000-0000953B0000}"/>
    <cellStyle name="Normal 237 2 3 2 3" xfId="19421" xr:uid="{00000000-0005-0000-0000-0000963B0000}"/>
    <cellStyle name="Normal 237 2 3 3" xfId="18416" xr:uid="{00000000-0005-0000-0000-0000973B0000}"/>
    <cellStyle name="Normal 237 2 3 3 2" xfId="19752" xr:uid="{00000000-0005-0000-0000-0000983B0000}"/>
    <cellStyle name="Normal 237 2 3 4" xfId="19090" xr:uid="{00000000-0005-0000-0000-0000993B0000}"/>
    <cellStyle name="Normal 237 2 4" xfId="17909" xr:uid="{00000000-0005-0000-0000-00009A3B0000}"/>
    <cellStyle name="Normal 237 2 4 2" xfId="18581" xr:uid="{00000000-0005-0000-0000-00009B3B0000}"/>
    <cellStyle name="Normal 237 2 4 2 2" xfId="19917" xr:uid="{00000000-0005-0000-0000-00009C3B0000}"/>
    <cellStyle name="Normal 237 2 4 3" xfId="19255" xr:uid="{00000000-0005-0000-0000-00009D3B0000}"/>
    <cellStyle name="Normal 237 2 5" xfId="18250" xr:uid="{00000000-0005-0000-0000-00009E3B0000}"/>
    <cellStyle name="Normal 237 2 5 2" xfId="19586" xr:uid="{00000000-0005-0000-0000-00009F3B0000}"/>
    <cellStyle name="Normal 237 2 6" xfId="18924" xr:uid="{00000000-0005-0000-0000-0000A03B0000}"/>
    <cellStyle name="Normal 237 3" xfId="17474" xr:uid="{00000000-0005-0000-0000-0000A13B0000}"/>
    <cellStyle name="Normal 237 3 2" xfId="17711" xr:uid="{00000000-0005-0000-0000-0000A23B0000}"/>
    <cellStyle name="Normal 237 3 2 2" xfId="18160" xr:uid="{00000000-0005-0000-0000-0000A33B0000}"/>
    <cellStyle name="Normal 237 3 2 2 2" xfId="18832" xr:uid="{00000000-0005-0000-0000-0000A43B0000}"/>
    <cellStyle name="Normal 237 3 2 2 2 2" xfId="20168" xr:uid="{00000000-0005-0000-0000-0000A53B0000}"/>
    <cellStyle name="Normal 237 3 2 2 3" xfId="19506" xr:uid="{00000000-0005-0000-0000-0000A63B0000}"/>
    <cellStyle name="Normal 237 3 2 3" xfId="18501" xr:uid="{00000000-0005-0000-0000-0000A73B0000}"/>
    <cellStyle name="Normal 237 3 2 3 2" xfId="19837" xr:uid="{00000000-0005-0000-0000-0000A83B0000}"/>
    <cellStyle name="Normal 237 3 2 4" xfId="19175" xr:uid="{00000000-0005-0000-0000-0000A93B0000}"/>
    <cellStyle name="Normal 237 3 3" xfId="17994" xr:uid="{00000000-0005-0000-0000-0000AA3B0000}"/>
    <cellStyle name="Normal 237 3 3 2" xfId="18666" xr:uid="{00000000-0005-0000-0000-0000AB3B0000}"/>
    <cellStyle name="Normal 237 3 3 2 2" xfId="20002" xr:uid="{00000000-0005-0000-0000-0000AC3B0000}"/>
    <cellStyle name="Normal 237 3 3 3" xfId="19340" xr:uid="{00000000-0005-0000-0000-0000AD3B0000}"/>
    <cellStyle name="Normal 237 3 4" xfId="18335" xr:uid="{00000000-0005-0000-0000-0000AE3B0000}"/>
    <cellStyle name="Normal 237 3 4 2" xfId="19671" xr:uid="{00000000-0005-0000-0000-0000AF3B0000}"/>
    <cellStyle name="Normal 237 3 5" xfId="19009" xr:uid="{00000000-0005-0000-0000-0000B03B0000}"/>
    <cellStyle name="Normal 237 4" xfId="17602" xr:uid="{00000000-0005-0000-0000-0000B13B0000}"/>
    <cellStyle name="Normal 237 4 2" xfId="18059" xr:uid="{00000000-0005-0000-0000-0000B23B0000}"/>
    <cellStyle name="Normal 237 4 2 2" xfId="18731" xr:uid="{00000000-0005-0000-0000-0000B33B0000}"/>
    <cellStyle name="Normal 237 4 2 2 2" xfId="20067" xr:uid="{00000000-0005-0000-0000-0000B43B0000}"/>
    <cellStyle name="Normal 237 4 2 3" xfId="19405" xr:uid="{00000000-0005-0000-0000-0000B53B0000}"/>
    <cellStyle name="Normal 237 4 3" xfId="18400" xr:uid="{00000000-0005-0000-0000-0000B63B0000}"/>
    <cellStyle name="Normal 237 4 3 2" xfId="19736" xr:uid="{00000000-0005-0000-0000-0000B73B0000}"/>
    <cellStyle name="Normal 237 4 4" xfId="19074" xr:uid="{00000000-0005-0000-0000-0000B83B0000}"/>
    <cellStyle name="Normal 237 5" xfId="17892" xr:uid="{00000000-0005-0000-0000-0000B93B0000}"/>
    <cellStyle name="Normal 237 5 2" xfId="18568" xr:uid="{00000000-0005-0000-0000-0000BA3B0000}"/>
    <cellStyle name="Normal 237 5 2 2" xfId="19904" xr:uid="{00000000-0005-0000-0000-0000BB3B0000}"/>
    <cellStyle name="Normal 237 5 3" xfId="19242" xr:uid="{00000000-0005-0000-0000-0000BC3B0000}"/>
    <cellStyle name="Normal 237 6" xfId="18238" xr:uid="{00000000-0005-0000-0000-0000BD3B0000}"/>
    <cellStyle name="Normal 237 6 2" xfId="19574" xr:uid="{00000000-0005-0000-0000-0000BE3B0000}"/>
    <cellStyle name="Normal 237 7" xfId="18912" xr:uid="{00000000-0005-0000-0000-0000BF3B0000}"/>
    <cellStyle name="Normal 237 8" xfId="14197" xr:uid="{00000000-0005-0000-0000-0000C03B0000}"/>
    <cellStyle name="Normal 238" xfId="1895" xr:uid="{00000000-0005-0000-0000-0000C13B0000}"/>
    <cellStyle name="Normal 238 2" xfId="17475" xr:uid="{00000000-0005-0000-0000-0000C23B0000}"/>
    <cellStyle name="Normal 238 2 2" xfId="17712" xr:uid="{00000000-0005-0000-0000-0000C33B0000}"/>
    <cellStyle name="Normal 238 2 2 2" xfId="18161" xr:uid="{00000000-0005-0000-0000-0000C43B0000}"/>
    <cellStyle name="Normal 238 2 2 2 2" xfId="18833" xr:uid="{00000000-0005-0000-0000-0000C53B0000}"/>
    <cellStyle name="Normal 238 2 2 2 2 2" xfId="20169" xr:uid="{00000000-0005-0000-0000-0000C63B0000}"/>
    <cellStyle name="Normal 238 2 2 2 3" xfId="19507" xr:uid="{00000000-0005-0000-0000-0000C73B0000}"/>
    <cellStyle name="Normal 238 2 2 3" xfId="18502" xr:uid="{00000000-0005-0000-0000-0000C83B0000}"/>
    <cellStyle name="Normal 238 2 2 3 2" xfId="19838" xr:uid="{00000000-0005-0000-0000-0000C93B0000}"/>
    <cellStyle name="Normal 238 2 2 4" xfId="19176" xr:uid="{00000000-0005-0000-0000-0000CA3B0000}"/>
    <cellStyle name="Normal 238 2 3" xfId="17995" xr:uid="{00000000-0005-0000-0000-0000CB3B0000}"/>
    <cellStyle name="Normal 238 2 3 2" xfId="18667" xr:uid="{00000000-0005-0000-0000-0000CC3B0000}"/>
    <cellStyle name="Normal 238 2 3 2 2" xfId="20003" xr:uid="{00000000-0005-0000-0000-0000CD3B0000}"/>
    <cellStyle name="Normal 238 2 3 3" xfId="19341" xr:uid="{00000000-0005-0000-0000-0000CE3B0000}"/>
    <cellStyle name="Normal 238 2 4" xfId="18336" xr:uid="{00000000-0005-0000-0000-0000CF3B0000}"/>
    <cellStyle name="Normal 238 2 4 2" xfId="19672" xr:uid="{00000000-0005-0000-0000-0000D03B0000}"/>
    <cellStyle name="Normal 238 2 5" xfId="19010" xr:uid="{00000000-0005-0000-0000-0000D13B0000}"/>
    <cellStyle name="Normal 238 3" xfId="17603" xr:uid="{00000000-0005-0000-0000-0000D23B0000}"/>
    <cellStyle name="Normal 238 3 2" xfId="18060" xr:uid="{00000000-0005-0000-0000-0000D33B0000}"/>
    <cellStyle name="Normal 238 3 2 2" xfId="18732" xr:uid="{00000000-0005-0000-0000-0000D43B0000}"/>
    <cellStyle name="Normal 238 3 2 2 2" xfId="20068" xr:uid="{00000000-0005-0000-0000-0000D53B0000}"/>
    <cellStyle name="Normal 238 3 2 3" xfId="19406" xr:uid="{00000000-0005-0000-0000-0000D63B0000}"/>
    <cellStyle name="Normal 238 3 3" xfId="18401" xr:uid="{00000000-0005-0000-0000-0000D73B0000}"/>
    <cellStyle name="Normal 238 3 3 2" xfId="19737" xr:uid="{00000000-0005-0000-0000-0000D83B0000}"/>
    <cellStyle name="Normal 238 3 4" xfId="19075" xr:uid="{00000000-0005-0000-0000-0000D93B0000}"/>
    <cellStyle name="Normal 238 4" xfId="17893" xr:uid="{00000000-0005-0000-0000-0000DA3B0000}"/>
    <cellStyle name="Normal 238 4 2" xfId="18569" xr:uid="{00000000-0005-0000-0000-0000DB3B0000}"/>
    <cellStyle name="Normal 238 4 2 2" xfId="19905" xr:uid="{00000000-0005-0000-0000-0000DC3B0000}"/>
    <cellStyle name="Normal 238 4 3" xfId="19243" xr:uid="{00000000-0005-0000-0000-0000DD3B0000}"/>
    <cellStyle name="Normal 238 5" xfId="18239" xr:uid="{00000000-0005-0000-0000-0000DE3B0000}"/>
    <cellStyle name="Normal 238 5 2" xfId="19575" xr:uid="{00000000-0005-0000-0000-0000DF3B0000}"/>
    <cellStyle name="Normal 238 6" xfId="18913" xr:uid="{00000000-0005-0000-0000-0000E03B0000}"/>
    <cellStyle name="Normal 238 7" xfId="14198" xr:uid="{00000000-0005-0000-0000-0000E13B0000}"/>
    <cellStyle name="Normal 239" xfId="1896" xr:uid="{00000000-0005-0000-0000-0000E23B0000}"/>
    <cellStyle name="Normal 239 2" xfId="17274" xr:uid="{00000000-0005-0000-0000-0000E33B0000}"/>
    <cellStyle name="Normal 239 2 2" xfId="17547" xr:uid="{00000000-0005-0000-0000-0000E43B0000}"/>
    <cellStyle name="Normal 239 2 2 2" xfId="17745" xr:uid="{00000000-0005-0000-0000-0000E53B0000}"/>
    <cellStyle name="Normal 239 2 2 2 2" xfId="18194" xr:uid="{00000000-0005-0000-0000-0000E63B0000}"/>
    <cellStyle name="Normal 239 2 2 2 2 2" xfId="18866" xr:uid="{00000000-0005-0000-0000-0000E73B0000}"/>
    <cellStyle name="Normal 239 2 2 2 2 2 2" xfId="20202" xr:uid="{00000000-0005-0000-0000-0000E83B0000}"/>
    <cellStyle name="Normal 239 2 2 2 2 3" xfId="19540" xr:uid="{00000000-0005-0000-0000-0000E93B0000}"/>
    <cellStyle name="Normal 239 2 2 2 3" xfId="18535" xr:uid="{00000000-0005-0000-0000-0000EA3B0000}"/>
    <cellStyle name="Normal 239 2 2 2 3 2" xfId="19871" xr:uid="{00000000-0005-0000-0000-0000EB3B0000}"/>
    <cellStyle name="Normal 239 2 2 2 4" xfId="19209" xr:uid="{00000000-0005-0000-0000-0000EC3B0000}"/>
    <cellStyle name="Normal 239 2 2 3" xfId="18028" xr:uid="{00000000-0005-0000-0000-0000ED3B0000}"/>
    <cellStyle name="Normal 239 2 2 3 2" xfId="18700" xr:uid="{00000000-0005-0000-0000-0000EE3B0000}"/>
    <cellStyle name="Normal 239 2 2 3 2 2" xfId="20036" xr:uid="{00000000-0005-0000-0000-0000EF3B0000}"/>
    <cellStyle name="Normal 239 2 2 3 3" xfId="19374" xr:uid="{00000000-0005-0000-0000-0000F03B0000}"/>
    <cellStyle name="Normal 239 2 2 4" xfId="18369" xr:uid="{00000000-0005-0000-0000-0000F13B0000}"/>
    <cellStyle name="Normal 239 2 2 4 2" xfId="19705" xr:uid="{00000000-0005-0000-0000-0000F23B0000}"/>
    <cellStyle name="Normal 239 2 2 5" xfId="19043" xr:uid="{00000000-0005-0000-0000-0000F33B0000}"/>
    <cellStyle name="Normal 239 2 3" xfId="17624" xr:uid="{00000000-0005-0000-0000-0000F43B0000}"/>
    <cellStyle name="Normal 239 2 3 2" xfId="18073" xr:uid="{00000000-0005-0000-0000-0000F53B0000}"/>
    <cellStyle name="Normal 239 2 3 2 2" xfId="18745" xr:uid="{00000000-0005-0000-0000-0000F63B0000}"/>
    <cellStyle name="Normal 239 2 3 2 2 2" xfId="20081" xr:uid="{00000000-0005-0000-0000-0000F73B0000}"/>
    <cellStyle name="Normal 239 2 3 2 3" xfId="19419" xr:uid="{00000000-0005-0000-0000-0000F83B0000}"/>
    <cellStyle name="Normal 239 2 3 3" xfId="18414" xr:uid="{00000000-0005-0000-0000-0000F93B0000}"/>
    <cellStyle name="Normal 239 2 3 3 2" xfId="19750" xr:uid="{00000000-0005-0000-0000-0000FA3B0000}"/>
    <cellStyle name="Normal 239 2 3 4" xfId="19088" xr:uid="{00000000-0005-0000-0000-0000FB3B0000}"/>
    <cellStyle name="Normal 239 2 4" xfId="17907" xr:uid="{00000000-0005-0000-0000-0000FC3B0000}"/>
    <cellStyle name="Normal 239 2 4 2" xfId="18579" xr:uid="{00000000-0005-0000-0000-0000FD3B0000}"/>
    <cellStyle name="Normal 239 2 4 2 2" xfId="19915" xr:uid="{00000000-0005-0000-0000-0000FE3B0000}"/>
    <cellStyle name="Normal 239 2 4 3" xfId="19253" xr:uid="{00000000-0005-0000-0000-0000FF3B0000}"/>
    <cellStyle name="Normal 239 2 5" xfId="18248" xr:uid="{00000000-0005-0000-0000-0000003C0000}"/>
    <cellStyle name="Normal 239 2 5 2" xfId="19584" xr:uid="{00000000-0005-0000-0000-0000013C0000}"/>
    <cellStyle name="Normal 239 2 6" xfId="18922" xr:uid="{00000000-0005-0000-0000-0000023C0000}"/>
    <cellStyle name="Normal 239 3" xfId="17277" xr:uid="{00000000-0005-0000-0000-0000033C0000}"/>
    <cellStyle name="Normal 239 3 2" xfId="17548" xr:uid="{00000000-0005-0000-0000-0000043C0000}"/>
    <cellStyle name="Normal 239 3 2 2" xfId="17746" xr:uid="{00000000-0005-0000-0000-0000053C0000}"/>
    <cellStyle name="Normal 239 3 2 2 2" xfId="18195" xr:uid="{00000000-0005-0000-0000-0000063C0000}"/>
    <cellStyle name="Normal 239 3 2 2 2 2" xfId="18867" xr:uid="{00000000-0005-0000-0000-0000073C0000}"/>
    <cellStyle name="Normal 239 3 2 2 2 2 2" xfId="20203" xr:uid="{00000000-0005-0000-0000-0000083C0000}"/>
    <cellStyle name="Normal 239 3 2 2 2 3" xfId="19541" xr:uid="{00000000-0005-0000-0000-0000093C0000}"/>
    <cellStyle name="Normal 239 3 2 2 3" xfId="18536" xr:uid="{00000000-0005-0000-0000-00000A3C0000}"/>
    <cellStyle name="Normal 239 3 2 2 3 2" xfId="19872" xr:uid="{00000000-0005-0000-0000-00000B3C0000}"/>
    <cellStyle name="Normal 239 3 2 2 4" xfId="19210" xr:uid="{00000000-0005-0000-0000-00000C3C0000}"/>
    <cellStyle name="Normal 239 3 2 3" xfId="18029" xr:uid="{00000000-0005-0000-0000-00000D3C0000}"/>
    <cellStyle name="Normal 239 3 2 3 2" xfId="18701" xr:uid="{00000000-0005-0000-0000-00000E3C0000}"/>
    <cellStyle name="Normal 239 3 2 3 2 2" xfId="20037" xr:uid="{00000000-0005-0000-0000-00000F3C0000}"/>
    <cellStyle name="Normal 239 3 2 3 3" xfId="19375" xr:uid="{00000000-0005-0000-0000-0000103C0000}"/>
    <cellStyle name="Normal 239 3 2 4" xfId="18370" xr:uid="{00000000-0005-0000-0000-0000113C0000}"/>
    <cellStyle name="Normal 239 3 2 4 2" xfId="19706" xr:uid="{00000000-0005-0000-0000-0000123C0000}"/>
    <cellStyle name="Normal 239 3 2 5" xfId="19044" xr:uid="{00000000-0005-0000-0000-0000133C0000}"/>
    <cellStyle name="Normal 239 3 3" xfId="17625" xr:uid="{00000000-0005-0000-0000-0000143C0000}"/>
    <cellStyle name="Normal 239 3 3 2" xfId="18074" xr:uid="{00000000-0005-0000-0000-0000153C0000}"/>
    <cellStyle name="Normal 239 3 3 2 2" xfId="18746" xr:uid="{00000000-0005-0000-0000-0000163C0000}"/>
    <cellStyle name="Normal 239 3 3 2 2 2" xfId="20082" xr:uid="{00000000-0005-0000-0000-0000173C0000}"/>
    <cellStyle name="Normal 239 3 3 2 3" xfId="19420" xr:uid="{00000000-0005-0000-0000-0000183C0000}"/>
    <cellStyle name="Normal 239 3 3 3" xfId="18415" xr:uid="{00000000-0005-0000-0000-0000193C0000}"/>
    <cellStyle name="Normal 239 3 3 3 2" xfId="19751" xr:uid="{00000000-0005-0000-0000-00001A3C0000}"/>
    <cellStyle name="Normal 239 3 3 4" xfId="19089" xr:uid="{00000000-0005-0000-0000-00001B3C0000}"/>
    <cellStyle name="Normal 239 3 4" xfId="17908" xr:uid="{00000000-0005-0000-0000-00001C3C0000}"/>
    <cellStyle name="Normal 239 3 4 2" xfId="18580" xr:uid="{00000000-0005-0000-0000-00001D3C0000}"/>
    <cellStyle name="Normal 239 3 4 2 2" xfId="19916" xr:uid="{00000000-0005-0000-0000-00001E3C0000}"/>
    <cellStyle name="Normal 239 3 4 3" xfId="19254" xr:uid="{00000000-0005-0000-0000-00001F3C0000}"/>
    <cellStyle name="Normal 239 3 5" xfId="18249" xr:uid="{00000000-0005-0000-0000-0000203C0000}"/>
    <cellStyle name="Normal 239 3 5 2" xfId="19585" xr:uid="{00000000-0005-0000-0000-0000213C0000}"/>
    <cellStyle name="Normal 239 3 6" xfId="18923" xr:uid="{00000000-0005-0000-0000-0000223C0000}"/>
    <cellStyle name="Normal 239 4" xfId="17476" xr:uid="{00000000-0005-0000-0000-0000233C0000}"/>
    <cellStyle name="Normal 239 4 2" xfId="17713" xr:uid="{00000000-0005-0000-0000-0000243C0000}"/>
    <cellStyle name="Normal 239 4 2 2" xfId="18162" xr:uid="{00000000-0005-0000-0000-0000253C0000}"/>
    <cellStyle name="Normal 239 4 2 2 2" xfId="18834" xr:uid="{00000000-0005-0000-0000-0000263C0000}"/>
    <cellStyle name="Normal 239 4 2 2 2 2" xfId="20170" xr:uid="{00000000-0005-0000-0000-0000273C0000}"/>
    <cellStyle name="Normal 239 4 2 2 3" xfId="19508" xr:uid="{00000000-0005-0000-0000-0000283C0000}"/>
    <cellStyle name="Normal 239 4 2 3" xfId="18503" xr:uid="{00000000-0005-0000-0000-0000293C0000}"/>
    <cellStyle name="Normal 239 4 2 3 2" xfId="19839" xr:uid="{00000000-0005-0000-0000-00002A3C0000}"/>
    <cellStyle name="Normal 239 4 2 4" xfId="19177" xr:uid="{00000000-0005-0000-0000-00002B3C0000}"/>
    <cellStyle name="Normal 239 4 3" xfId="17996" xr:uid="{00000000-0005-0000-0000-00002C3C0000}"/>
    <cellStyle name="Normal 239 4 3 2" xfId="18668" xr:uid="{00000000-0005-0000-0000-00002D3C0000}"/>
    <cellStyle name="Normal 239 4 3 2 2" xfId="20004" xr:uid="{00000000-0005-0000-0000-00002E3C0000}"/>
    <cellStyle name="Normal 239 4 3 3" xfId="19342" xr:uid="{00000000-0005-0000-0000-00002F3C0000}"/>
    <cellStyle name="Normal 239 4 4" xfId="18337" xr:uid="{00000000-0005-0000-0000-0000303C0000}"/>
    <cellStyle name="Normal 239 4 4 2" xfId="19673" xr:uid="{00000000-0005-0000-0000-0000313C0000}"/>
    <cellStyle name="Normal 239 4 5" xfId="19011" xr:uid="{00000000-0005-0000-0000-0000323C0000}"/>
    <cellStyle name="Normal 239 5" xfId="17604" xr:uid="{00000000-0005-0000-0000-0000333C0000}"/>
    <cellStyle name="Normal 239 5 2" xfId="18061" xr:uid="{00000000-0005-0000-0000-0000343C0000}"/>
    <cellStyle name="Normal 239 5 2 2" xfId="18733" xr:uid="{00000000-0005-0000-0000-0000353C0000}"/>
    <cellStyle name="Normal 239 5 2 2 2" xfId="20069" xr:uid="{00000000-0005-0000-0000-0000363C0000}"/>
    <cellStyle name="Normal 239 5 2 3" xfId="19407" xr:uid="{00000000-0005-0000-0000-0000373C0000}"/>
    <cellStyle name="Normal 239 5 3" xfId="18402" xr:uid="{00000000-0005-0000-0000-0000383C0000}"/>
    <cellStyle name="Normal 239 5 3 2" xfId="19738" xr:uid="{00000000-0005-0000-0000-0000393C0000}"/>
    <cellStyle name="Normal 239 5 4" xfId="19076" xr:uid="{00000000-0005-0000-0000-00003A3C0000}"/>
    <cellStyle name="Normal 239 6" xfId="17894" xr:uid="{00000000-0005-0000-0000-00003B3C0000}"/>
    <cellStyle name="Normal 239 6 2" xfId="18570" xr:uid="{00000000-0005-0000-0000-00003C3C0000}"/>
    <cellStyle name="Normal 239 6 2 2" xfId="19906" xr:uid="{00000000-0005-0000-0000-00003D3C0000}"/>
    <cellStyle name="Normal 239 6 3" xfId="19244" xr:uid="{00000000-0005-0000-0000-00003E3C0000}"/>
    <cellStyle name="Normal 239 7" xfId="18240" xr:uid="{00000000-0005-0000-0000-00003F3C0000}"/>
    <cellStyle name="Normal 239 7 2" xfId="19576" xr:uid="{00000000-0005-0000-0000-0000403C0000}"/>
    <cellStyle name="Normal 239 8" xfId="18914" xr:uid="{00000000-0005-0000-0000-0000413C0000}"/>
    <cellStyle name="Normal 239 9" xfId="14199" xr:uid="{00000000-0005-0000-0000-0000423C0000}"/>
    <cellStyle name="Normal 24" xfId="82" xr:uid="{00000000-0005-0000-0000-0000433C0000}"/>
    <cellStyle name="Normal 24 2" xfId="219" xr:uid="{00000000-0005-0000-0000-0000443C0000}"/>
    <cellStyle name="Normal 24 2 2" xfId="327" xr:uid="{00000000-0005-0000-0000-0000453C0000}"/>
    <cellStyle name="Normal 24 2 2 2" xfId="14200" xr:uid="{00000000-0005-0000-0000-0000463C0000}"/>
    <cellStyle name="Normal 24 2 3" xfId="435" xr:uid="{00000000-0005-0000-0000-0000473C0000}"/>
    <cellStyle name="Normal 24 2 4" xfId="1526" xr:uid="{00000000-0005-0000-0000-0000483C0000}"/>
    <cellStyle name="Normal 24 3" xfId="273" xr:uid="{00000000-0005-0000-0000-0000493C0000}"/>
    <cellStyle name="Normal 24 3 2" xfId="17637" xr:uid="{00000000-0005-0000-0000-00004A3C0000}"/>
    <cellStyle name="Normal 24 3 2 2" xfId="18086" xr:uid="{00000000-0005-0000-0000-00004B3C0000}"/>
    <cellStyle name="Normal 24 3 2 2 2" xfId="18758" xr:uid="{00000000-0005-0000-0000-00004C3C0000}"/>
    <cellStyle name="Normal 24 3 2 2 2 2" xfId="20094" xr:uid="{00000000-0005-0000-0000-00004D3C0000}"/>
    <cellStyle name="Normal 24 3 2 2 3" xfId="19432" xr:uid="{00000000-0005-0000-0000-00004E3C0000}"/>
    <cellStyle name="Normal 24 3 2 3" xfId="18427" xr:uid="{00000000-0005-0000-0000-00004F3C0000}"/>
    <cellStyle name="Normal 24 3 2 3 2" xfId="19763" xr:uid="{00000000-0005-0000-0000-0000503C0000}"/>
    <cellStyle name="Normal 24 3 2 4" xfId="19101" xr:uid="{00000000-0005-0000-0000-0000513C0000}"/>
    <cellStyle name="Normal 24 3 3" xfId="17920" xr:uid="{00000000-0005-0000-0000-0000523C0000}"/>
    <cellStyle name="Normal 24 3 3 2" xfId="18592" xr:uid="{00000000-0005-0000-0000-0000533C0000}"/>
    <cellStyle name="Normal 24 3 3 2 2" xfId="19928" xr:uid="{00000000-0005-0000-0000-0000543C0000}"/>
    <cellStyle name="Normal 24 3 3 3" xfId="19266" xr:uid="{00000000-0005-0000-0000-0000553C0000}"/>
    <cellStyle name="Normal 24 3 4" xfId="18261" xr:uid="{00000000-0005-0000-0000-0000563C0000}"/>
    <cellStyle name="Normal 24 3 4 2" xfId="19597" xr:uid="{00000000-0005-0000-0000-0000573C0000}"/>
    <cellStyle name="Normal 24 3 5" xfId="18935" xr:uid="{00000000-0005-0000-0000-0000583C0000}"/>
    <cellStyle name="Normal 24 3 6" xfId="17301" xr:uid="{00000000-0005-0000-0000-0000593C0000}"/>
    <cellStyle name="Normal 24 4" xfId="381" xr:uid="{00000000-0005-0000-0000-00005A3C0000}"/>
    <cellStyle name="Normal 24 4 2" xfId="18045" xr:uid="{00000000-0005-0000-0000-00005B3C0000}"/>
    <cellStyle name="Normal 24 4 2 2" xfId="18717" xr:uid="{00000000-0005-0000-0000-00005C3C0000}"/>
    <cellStyle name="Normal 24 4 2 2 2" xfId="20053" xr:uid="{00000000-0005-0000-0000-00005D3C0000}"/>
    <cellStyle name="Normal 24 4 2 3" xfId="19391" xr:uid="{00000000-0005-0000-0000-00005E3C0000}"/>
    <cellStyle name="Normal 24 4 3" xfId="18386" xr:uid="{00000000-0005-0000-0000-00005F3C0000}"/>
    <cellStyle name="Normal 24 4 3 2" xfId="19722" xr:uid="{00000000-0005-0000-0000-0000603C0000}"/>
    <cellStyle name="Normal 24 4 4" xfId="19060" xr:uid="{00000000-0005-0000-0000-0000613C0000}"/>
    <cellStyle name="Normal 24 4 5" xfId="17584" xr:uid="{00000000-0005-0000-0000-0000623C0000}"/>
    <cellStyle name="Normal 24 5" xfId="606" xr:uid="{00000000-0005-0000-0000-0000633C0000}"/>
    <cellStyle name="Normal 24 5 2" xfId="18556" xr:uid="{00000000-0005-0000-0000-0000643C0000}"/>
    <cellStyle name="Normal 24 5 2 2" xfId="19892" xr:uid="{00000000-0005-0000-0000-0000653C0000}"/>
    <cellStyle name="Normal 24 5 3" xfId="19230" xr:uid="{00000000-0005-0000-0000-0000663C0000}"/>
    <cellStyle name="Normal 24 5 4" xfId="17880" xr:uid="{00000000-0005-0000-0000-0000673C0000}"/>
    <cellStyle name="Normal 24 6" xfId="18226" xr:uid="{00000000-0005-0000-0000-0000683C0000}"/>
    <cellStyle name="Normal 24 6 2" xfId="19562" xr:uid="{00000000-0005-0000-0000-0000693C0000}"/>
    <cellStyle name="Normal 24 7" xfId="18900" xr:uid="{00000000-0005-0000-0000-00006A3C0000}"/>
    <cellStyle name="Normal 24 8" xfId="2085" xr:uid="{00000000-0005-0000-0000-00006B3C0000}"/>
    <cellStyle name="Normal 240" xfId="1897" xr:uid="{00000000-0005-0000-0000-00006C3C0000}"/>
    <cellStyle name="Normal 240 2" xfId="17273" xr:uid="{00000000-0005-0000-0000-00006D3C0000}"/>
    <cellStyle name="Normal 240 2 2" xfId="17546" xr:uid="{00000000-0005-0000-0000-00006E3C0000}"/>
    <cellStyle name="Normal 240 2 2 2" xfId="17744" xr:uid="{00000000-0005-0000-0000-00006F3C0000}"/>
    <cellStyle name="Normal 240 2 2 2 2" xfId="18193" xr:uid="{00000000-0005-0000-0000-0000703C0000}"/>
    <cellStyle name="Normal 240 2 2 2 2 2" xfId="18865" xr:uid="{00000000-0005-0000-0000-0000713C0000}"/>
    <cellStyle name="Normal 240 2 2 2 2 2 2" xfId="20201" xr:uid="{00000000-0005-0000-0000-0000723C0000}"/>
    <cellStyle name="Normal 240 2 2 2 2 3" xfId="19539" xr:uid="{00000000-0005-0000-0000-0000733C0000}"/>
    <cellStyle name="Normal 240 2 2 2 3" xfId="18534" xr:uid="{00000000-0005-0000-0000-0000743C0000}"/>
    <cellStyle name="Normal 240 2 2 2 3 2" xfId="19870" xr:uid="{00000000-0005-0000-0000-0000753C0000}"/>
    <cellStyle name="Normal 240 2 2 2 4" xfId="19208" xr:uid="{00000000-0005-0000-0000-0000763C0000}"/>
    <cellStyle name="Normal 240 2 2 3" xfId="18027" xr:uid="{00000000-0005-0000-0000-0000773C0000}"/>
    <cellStyle name="Normal 240 2 2 3 2" xfId="18699" xr:uid="{00000000-0005-0000-0000-0000783C0000}"/>
    <cellStyle name="Normal 240 2 2 3 2 2" xfId="20035" xr:uid="{00000000-0005-0000-0000-0000793C0000}"/>
    <cellStyle name="Normal 240 2 2 3 3" xfId="19373" xr:uid="{00000000-0005-0000-0000-00007A3C0000}"/>
    <cellStyle name="Normal 240 2 2 4" xfId="18368" xr:uid="{00000000-0005-0000-0000-00007B3C0000}"/>
    <cellStyle name="Normal 240 2 2 4 2" xfId="19704" xr:uid="{00000000-0005-0000-0000-00007C3C0000}"/>
    <cellStyle name="Normal 240 2 2 5" xfId="19042" xr:uid="{00000000-0005-0000-0000-00007D3C0000}"/>
    <cellStyle name="Normal 240 2 3" xfId="17623" xr:uid="{00000000-0005-0000-0000-00007E3C0000}"/>
    <cellStyle name="Normal 240 2 3 2" xfId="18072" xr:uid="{00000000-0005-0000-0000-00007F3C0000}"/>
    <cellStyle name="Normal 240 2 3 2 2" xfId="18744" xr:uid="{00000000-0005-0000-0000-0000803C0000}"/>
    <cellStyle name="Normal 240 2 3 2 2 2" xfId="20080" xr:uid="{00000000-0005-0000-0000-0000813C0000}"/>
    <cellStyle name="Normal 240 2 3 2 3" xfId="19418" xr:uid="{00000000-0005-0000-0000-0000823C0000}"/>
    <cellStyle name="Normal 240 2 3 3" xfId="18413" xr:uid="{00000000-0005-0000-0000-0000833C0000}"/>
    <cellStyle name="Normal 240 2 3 3 2" xfId="19749" xr:uid="{00000000-0005-0000-0000-0000843C0000}"/>
    <cellStyle name="Normal 240 2 3 4" xfId="19087" xr:uid="{00000000-0005-0000-0000-0000853C0000}"/>
    <cellStyle name="Normal 240 2 4" xfId="17906" xr:uid="{00000000-0005-0000-0000-0000863C0000}"/>
    <cellStyle name="Normal 240 2 4 2" xfId="18578" xr:uid="{00000000-0005-0000-0000-0000873C0000}"/>
    <cellStyle name="Normal 240 2 4 2 2" xfId="19914" xr:uid="{00000000-0005-0000-0000-0000883C0000}"/>
    <cellStyle name="Normal 240 2 4 3" xfId="19252" xr:uid="{00000000-0005-0000-0000-0000893C0000}"/>
    <cellStyle name="Normal 240 2 5" xfId="18247" xr:uid="{00000000-0005-0000-0000-00008A3C0000}"/>
    <cellStyle name="Normal 240 2 5 2" xfId="19583" xr:uid="{00000000-0005-0000-0000-00008B3C0000}"/>
    <cellStyle name="Normal 240 2 6" xfId="18921" xr:uid="{00000000-0005-0000-0000-00008C3C0000}"/>
    <cellStyle name="Normal 240 3" xfId="17279" xr:uid="{00000000-0005-0000-0000-00008D3C0000}"/>
    <cellStyle name="Normal 240 3 2" xfId="17550" xr:uid="{00000000-0005-0000-0000-00008E3C0000}"/>
    <cellStyle name="Normal 240 3 2 2" xfId="17748" xr:uid="{00000000-0005-0000-0000-00008F3C0000}"/>
    <cellStyle name="Normal 240 3 2 2 2" xfId="18197" xr:uid="{00000000-0005-0000-0000-0000903C0000}"/>
    <cellStyle name="Normal 240 3 2 2 2 2" xfId="18869" xr:uid="{00000000-0005-0000-0000-0000913C0000}"/>
    <cellStyle name="Normal 240 3 2 2 2 2 2" xfId="20205" xr:uid="{00000000-0005-0000-0000-0000923C0000}"/>
    <cellStyle name="Normal 240 3 2 2 2 3" xfId="19543" xr:uid="{00000000-0005-0000-0000-0000933C0000}"/>
    <cellStyle name="Normal 240 3 2 2 3" xfId="18538" xr:uid="{00000000-0005-0000-0000-0000943C0000}"/>
    <cellStyle name="Normal 240 3 2 2 3 2" xfId="19874" xr:uid="{00000000-0005-0000-0000-0000953C0000}"/>
    <cellStyle name="Normal 240 3 2 2 4" xfId="19212" xr:uid="{00000000-0005-0000-0000-0000963C0000}"/>
    <cellStyle name="Normal 240 3 2 3" xfId="18031" xr:uid="{00000000-0005-0000-0000-0000973C0000}"/>
    <cellStyle name="Normal 240 3 2 3 2" xfId="18703" xr:uid="{00000000-0005-0000-0000-0000983C0000}"/>
    <cellStyle name="Normal 240 3 2 3 2 2" xfId="20039" xr:uid="{00000000-0005-0000-0000-0000993C0000}"/>
    <cellStyle name="Normal 240 3 2 3 3" xfId="19377" xr:uid="{00000000-0005-0000-0000-00009A3C0000}"/>
    <cellStyle name="Normal 240 3 2 4" xfId="18372" xr:uid="{00000000-0005-0000-0000-00009B3C0000}"/>
    <cellStyle name="Normal 240 3 2 4 2" xfId="19708" xr:uid="{00000000-0005-0000-0000-00009C3C0000}"/>
    <cellStyle name="Normal 240 3 2 5" xfId="19046" xr:uid="{00000000-0005-0000-0000-00009D3C0000}"/>
    <cellStyle name="Normal 240 3 3" xfId="17627" xr:uid="{00000000-0005-0000-0000-00009E3C0000}"/>
    <cellStyle name="Normal 240 3 3 2" xfId="18076" xr:uid="{00000000-0005-0000-0000-00009F3C0000}"/>
    <cellStyle name="Normal 240 3 3 2 2" xfId="18748" xr:uid="{00000000-0005-0000-0000-0000A03C0000}"/>
    <cellStyle name="Normal 240 3 3 2 2 2" xfId="20084" xr:uid="{00000000-0005-0000-0000-0000A13C0000}"/>
    <cellStyle name="Normal 240 3 3 2 3" xfId="19422" xr:uid="{00000000-0005-0000-0000-0000A23C0000}"/>
    <cellStyle name="Normal 240 3 3 3" xfId="18417" xr:uid="{00000000-0005-0000-0000-0000A33C0000}"/>
    <cellStyle name="Normal 240 3 3 3 2" xfId="19753" xr:uid="{00000000-0005-0000-0000-0000A43C0000}"/>
    <cellStyle name="Normal 240 3 3 4" xfId="19091" xr:uid="{00000000-0005-0000-0000-0000A53C0000}"/>
    <cellStyle name="Normal 240 3 4" xfId="17910" xr:uid="{00000000-0005-0000-0000-0000A63C0000}"/>
    <cellStyle name="Normal 240 3 4 2" xfId="18582" xr:uid="{00000000-0005-0000-0000-0000A73C0000}"/>
    <cellStyle name="Normal 240 3 4 2 2" xfId="19918" xr:uid="{00000000-0005-0000-0000-0000A83C0000}"/>
    <cellStyle name="Normal 240 3 4 3" xfId="19256" xr:uid="{00000000-0005-0000-0000-0000A93C0000}"/>
    <cellStyle name="Normal 240 3 5" xfId="18251" xr:uid="{00000000-0005-0000-0000-0000AA3C0000}"/>
    <cellStyle name="Normal 240 3 5 2" xfId="19587" xr:uid="{00000000-0005-0000-0000-0000AB3C0000}"/>
    <cellStyle name="Normal 240 3 6" xfId="18925" xr:uid="{00000000-0005-0000-0000-0000AC3C0000}"/>
    <cellStyle name="Normal 240 4" xfId="17477" xr:uid="{00000000-0005-0000-0000-0000AD3C0000}"/>
    <cellStyle name="Normal 240 4 2" xfId="17714" xr:uid="{00000000-0005-0000-0000-0000AE3C0000}"/>
    <cellStyle name="Normal 240 4 2 2" xfId="18163" xr:uid="{00000000-0005-0000-0000-0000AF3C0000}"/>
    <cellStyle name="Normal 240 4 2 2 2" xfId="18835" xr:uid="{00000000-0005-0000-0000-0000B03C0000}"/>
    <cellStyle name="Normal 240 4 2 2 2 2" xfId="20171" xr:uid="{00000000-0005-0000-0000-0000B13C0000}"/>
    <cellStyle name="Normal 240 4 2 2 3" xfId="19509" xr:uid="{00000000-0005-0000-0000-0000B23C0000}"/>
    <cellStyle name="Normal 240 4 2 3" xfId="18504" xr:uid="{00000000-0005-0000-0000-0000B33C0000}"/>
    <cellStyle name="Normal 240 4 2 3 2" xfId="19840" xr:uid="{00000000-0005-0000-0000-0000B43C0000}"/>
    <cellStyle name="Normal 240 4 2 4" xfId="19178" xr:uid="{00000000-0005-0000-0000-0000B53C0000}"/>
    <cellStyle name="Normal 240 4 3" xfId="17997" xr:uid="{00000000-0005-0000-0000-0000B63C0000}"/>
    <cellStyle name="Normal 240 4 3 2" xfId="18669" xr:uid="{00000000-0005-0000-0000-0000B73C0000}"/>
    <cellStyle name="Normal 240 4 3 2 2" xfId="20005" xr:uid="{00000000-0005-0000-0000-0000B83C0000}"/>
    <cellStyle name="Normal 240 4 3 3" xfId="19343" xr:uid="{00000000-0005-0000-0000-0000B93C0000}"/>
    <cellStyle name="Normal 240 4 4" xfId="18338" xr:uid="{00000000-0005-0000-0000-0000BA3C0000}"/>
    <cellStyle name="Normal 240 4 4 2" xfId="19674" xr:uid="{00000000-0005-0000-0000-0000BB3C0000}"/>
    <cellStyle name="Normal 240 4 5" xfId="19012" xr:uid="{00000000-0005-0000-0000-0000BC3C0000}"/>
    <cellStyle name="Normal 240 5" xfId="17605" xr:uid="{00000000-0005-0000-0000-0000BD3C0000}"/>
    <cellStyle name="Normal 240 5 2" xfId="18062" xr:uid="{00000000-0005-0000-0000-0000BE3C0000}"/>
    <cellStyle name="Normal 240 5 2 2" xfId="18734" xr:uid="{00000000-0005-0000-0000-0000BF3C0000}"/>
    <cellStyle name="Normal 240 5 2 2 2" xfId="20070" xr:uid="{00000000-0005-0000-0000-0000C03C0000}"/>
    <cellStyle name="Normal 240 5 2 3" xfId="19408" xr:uid="{00000000-0005-0000-0000-0000C13C0000}"/>
    <cellStyle name="Normal 240 5 3" xfId="18403" xr:uid="{00000000-0005-0000-0000-0000C23C0000}"/>
    <cellStyle name="Normal 240 5 3 2" xfId="19739" xr:uid="{00000000-0005-0000-0000-0000C33C0000}"/>
    <cellStyle name="Normal 240 5 4" xfId="19077" xr:uid="{00000000-0005-0000-0000-0000C43C0000}"/>
    <cellStyle name="Normal 240 6" xfId="17895" xr:uid="{00000000-0005-0000-0000-0000C53C0000}"/>
    <cellStyle name="Normal 240 6 2" xfId="18571" xr:uid="{00000000-0005-0000-0000-0000C63C0000}"/>
    <cellStyle name="Normal 240 6 2 2" xfId="19907" xr:uid="{00000000-0005-0000-0000-0000C73C0000}"/>
    <cellStyle name="Normal 240 6 3" xfId="19245" xr:uid="{00000000-0005-0000-0000-0000C83C0000}"/>
    <cellStyle name="Normal 240 7" xfId="18241" xr:uid="{00000000-0005-0000-0000-0000C93C0000}"/>
    <cellStyle name="Normal 240 7 2" xfId="19577" xr:uid="{00000000-0005-0000-0000-0000CA3C0000}"/>
    <cellStyle name="Normal 240 8" xfId="18915" xr:uid="{00000000-0005-0000-0000-0000CB3C0000}"/>
    <cellStyle name="Normal 240 9" xfId="14201" xr:uid="{00000000-0005-0000-0000-0000CC3C0000}"/>
    <cellStyle name="Normal 241" xfId="1898" xr:uid="{00000000-0005-0000-0000-0000CD3C0000}"/>
    <cellStyle name="Normal 241 2" xfId="21136" xr:uid="{00000000-0005-0000-0000-0000CE3C0000}"/>
    <cellStyle name="Normal 241 3" xfId="14202" xr:uid="{00000000-0005-0000-0000-0000CF3C0000}"/>
    <cellStyle name="Normal 242" xfId="1899" xr:uid="{00000000-0005-0000-0000-0000D03C0000}"/>
    <cellStyle name="Normal 242 2" xfId="17543" xr:uid="{00000000-0005-0000-0000-0000D13C0000}"/>
    <cellStyle name="Normal 242 2 2" xfId="17741" xr:uid="{00000000-0005-0000-0000-0000D23C0000}"/>
    <cellStyle name="Normal 242 2 2 2" xfId="18190" xr:uid="{00000000-0005-0000-0000-0000D33C0000}"/>
    <cellStyle name="Normal 242 2 2 2 2" xfId="18862" xr:uid="{00000000-0005-0000-0000-0000D43C0000}"/>
    <cellStyle name="Normal 242 2 2 2 2 2" xfId="20198" xr:uid="{00000000-0005-0000-0000-0000D53C0000}"/>
    <cellStyle name="Normal 242 2 2 2 3" xfId="19536" xr:uid="{00000000-0005-0000-0000-0000D63C0000}"/>
    <cellStyle name="Normal 242 2 2 3" xfId="18531" xr:uid="{00000000-0005-0000-0000-0000D73C0000}"/>
    <cellStyle name="Normal 242 2 2 3 2" xfId="19867" xr:uid="{00000000-0005-0000-0000-0000D83C0000}"/>
    <cellStyle name="Normal 242 2 2 4" xfId="19205" xr:uid="{00000000-0005-0000-0000-0000D93C0000}"/>
    <cellStyle name="Normal 242 2 3" xfId="18024" xr:uid="{00000000-0005-0000-0000-0000DA3C0000}"/>
    <cellStyle name="Normal 242 2 3 2" xfId="18696" xr:uid="{00000000-0005-0000-0000-0000DB3C0000}"/>
    <cellStyle name="Normal 242 2 3 2 2" xfId="20032" xr:uid="{00000000-0005-0000-0000-0000DC3C0000}"/>
    <cellStyle name="Normal 242 2 3 3" xfId="19370" xr:uid="{00000000-0005-0000-0000-0000DD3C0000}"/>
    <cellStyle name="Normal 242 2 4" xfId="18365" xr:uid="{00000000-0005-0000-0000-0000DE3C0000}"/>
    <cellStyle name="Normal 242 2 4 2" xfId="19701" xr:uid="{00000000-0005-0000-0000-0000DF3C0000}"/>
    <cellStyle name="Normal 242 2 5" xfId="19039" xr:uid="{00000000-0005-0000-0000-0000E03C0000}"/>
    <cellStyle name="Normal 242 3" xfId="17620" xr:uid="{00000000-0005-0000-0000-0000E13C0000}"/>
    <cellStyle name="Normal 242 3 2" xfId="18069" xr:uid="{00000000-0005-0000-0000-0000E23C0000}"/>
    <cellStyle name="Normal 242 3 2 2" xfId="18741" xr:uid="{00000000-0005-0000-0000-0000E33C0000}"/>
    <cellStyle name="Normal 242 3 2 2 2" xfId="20077" xr:uid="{00000000-0005-0000-0000-0000E43C0000}"/>
    <cellStyle name="Normal 242 3 2 3" xfId="19415" xr:uid="{00000000-0005-0000-0000-0000E53C0000}"/>
    <cellStyle name="Normal 242 3 3" xfId="18410" xr:uid="{00000000-0005-0000-0000-0000E63C0000}"/>
    <cellStyle name="Normal 242 3 3 2" xfId="19746" xr:uid="{00000000-0005-0000-0000-0000E73C0000}"/>
    <cellStyle name="Normal 242 3 4" xfId="19084" xr:uid="{00000000-0005-0000-0000-0000E83C0000}"/>
    <cellStyle name="Normal 242 4" xfId="17903" xr:uid="{00000000-0005-0000-0000-0000E93C0000}"/>
    <cellStyle name="Normal 242 4 2" xfId="18575" xr:uid="{00000000-0005-0000-0000-0000EA3C0000}"/>
    <cellStyle name="Normal 242 4 2 2" xfId="19911" xr:uid="{00000000-0005-0000-0000-0000EB3C0000}"/>
    <cellStyle name="Normal 242 4 3" xfId="19249" xr:uid="{00000000-0005-0000-0000-0000EC3C0000}"/>
    <cellStyle name="Normal 242 5" xfId="18244" xr:uid="{00000000-0005-0000-0000-0000ED3C0000}"/>
    <cellStyle name="Normal 242 5 2" xfId="19580" xr:uid="{00000000-0005-0000-0000-0000EE3C0000}"/>
    <cellStyle name="Normal 242 6" xfId="18918" xr:uid="{00000000-0005-0000-0000-0000EF3C0000}"/>
    <cellStyle name="Normal 242 7" xfId="17270" xr:uid="{00000000-0005-0000-0000-0000F03C0000}"/>
    <cellStyle name="Normal 243" xfId="1900" xr:uid="{00000000-0005-0000-0000-0000F13C0000}"/>
    <cellStyle name="Normal 243 2" xfId="17566" xr:uid="{00000000-0005-0000-0000-0000F23C0000}"/>
    <cellStyle name="Normal 243 3" xfId="20746" xr:uid="{00000000-0005-0000-0000-0000F33C0000}"/>
    <cellStyle name="Normal 243 4" xfId="17283" xr:uid="{00000000-0005-0000-0000-0000F43C0000}"/>
    <cellStyle name="Normal 244" xfId="1901" xr:uid="{00000000-0005-0000-0000-0000F53C0000}"/>
    <cellStyle name="Normal 244 2" xfId="17567" xr:uid="{00000000-0005-0000-0000-0000F63C0000}"/>
    <cellStyle name="Normal 244 3" xfId="20747" xr:uid="{00000000-0005-0000-0000-0000F73C0000}"/>
    <cellStyle name="Normal 244 4" xfId="17551" xr:uid="{00000000-0005-0000-0000-0000F83C0000}"/>
    <cellStyle name="Normal 245" xfId="1902" xr:uid="{00000000-0005-0000-0000-0000F93C0000}"/>
    <cellStyle name="Normal 245 2" xfId="17628" xr:uid="{00000000-0005-0000-0000-0000FA3C0000}"/>
    <cellStyle name="Normal 245 2 2" xfId="18077" xr:uid="{00000000-0005-0000-0000-0000FB3C0000}"/>
    <cellStyle name="Normal 245 2 2 2" xfId="18749" xr:uid="{00000000-0005-0000-0000-0000FC3C0000}"/>
    <cellStyle name="Normal 245 2 2 2 2" xfId="20085" xr:uid="{00000000-0005-0000-0000-0000FD3C0000}"/>
    <cellStyle name="Normal 245 2 2 3" xfId="19423" xr:uid="{00000000-0005-0000-0000-0000FE3C0000}"/>
    <cellStyle name="Normal 245 2 3" xfId="18418" xr:uid="{00000000-0005-0000-0000-0000FF3C0000}"/>
    <cellStyle name="Normal 245 2 3 2" xfId="19754" xr:uid="{00000000-0005-0000-0000-0000003D0000}"/>
    <cellStyle name="Normal 245 2 4" xfId="19092" xr:uid="{00000000-0005-0000-0000-0000013D0000}"/>
    <cellStyle name="Normal 245 3" xfId="17911" xr:uid="{00000000-0005-0000-0000-0000023D0000}"/>
    <cellStyle name="Normal 245 3 2" xfId="18583" xr:uid="{00000000-0005-0000-0000-0000033D0000}"/>
    <cellStyle name="Normal 245 3 2 2" xfId="19919" xr:uid="{00000000-0005-0000-0000-0000043D0000}"/>
    <cellStyle name="Normal 245 3 3" xfId="19257" xr:uid="{00000000-0005-0000-0000-0000053D0000}"/>
    <cellStyle name="Normal 245 4" xfId="18252" xr:uid="{00000000-0005-0000-0000-0000063D0000}"/>
    <cellStyle name="Normal 245 4 2" xfId="19588" xr:uid="{00000000-0005-0000-0000-0000073D0000}"/>
    <cellStyle name="Normal 245 5" xfId="18926" xr:uid="{00000000-0005-0000-0000-0000083D0000}"/>
    <cellStyle name="Normal 245 6" xfId="17280" xr:uid="{00000000-0005-0000-0000-0000093D0000}"/>
    <cellStyle name="Normal 246" xfId="1903" xr:uid="{00000000-0005-0000-0000-00000A3D0000}"/>
    <cellStyle name="Normal 246 2" xfId="17740" xr:uid="{00000000-0005-0000-0000-00000B3D0000}"/>
    <cellStyle name="Normal 246 2 2" xfId="18189" xr:uid="{00000000-0005-0000-0000-00000C3D0000}"/>
    <cellStyle name="Normal 246 2 2 2" xfId="18861" xr:uid="{00000000-0005-0000-0000-00000D3D0000}"/>
    <cellStyle name="Normal 246 2 2 2 2" xfId="20197" xr:uid="{00000000-0005-0000-0000-00000E3D0000}"/>
    <cellStyle name="Normal 246 2 2 3" xfId="19535" xr:uid="{00000000-0005-0000-0000-00000F3D0000}"/>
    <cellStyle name="Normal 246 2 3" xfId="18530" xr:uid="{00000000-0005-0000-0000-0000103D0000}"/>
    <cellStyle name="Normal 246 2 3 2" xfId="19866" xr:uid="{00000000-0005-0000-0000-0000113D0000}"/>
    <cellStyle name="Normal 246 2 4" xfId="19204" xr:uid="{00000000-0005-0000-0000-0000123D0000}"/>
    <cellStyle name="Normal 246 3" xfId="18023" xr:uid="{00000000-0005-0000-0000-0000133D0000}"/>
    <cellStyle name="Normal 246 3 2" xfId="18695" xr:uid="{00000000-0005-0000-0000-0000143D0000}"/>
    <cellStyle name="Normal 246 3 2 2" xfId="20031" xr:uid="{00000000-0005-0000-0000-0000153D0000}"/>
    <cellStyle name="Normal 246 3 3" xfId="19369" xr:uid="{00000000-0005-0000-0000-0000163D0000}"/>
    <cellStyle name="Normal 246 4" xfId="18364" xr:uid="{00000000-0005-0000-0000-0000173D0000}"/>
    <cellStyle name="Normal 246 4 2" xfId="19700" xr:uid="{00000000-0005-0000-0000-0000183D0000}"/>
    <cellStyle name="Normal 246 5" xfId="19038" xr:uid="{00000000-0005-0000-0000-0000193D0000}"/>
    <cellStyle name="Normal 246 6" xfId="17542" xr:uid="{00000000-0005-0000-0000-00001A3D0000}"/>
    <cellStyle name="Normal 247" xfId="1904" xr:uid="{00000000-0005-0000-0000-00001B3D0000}"/>
    <cellStyle name="Normal 247 2" xfId="17751" xr:uid="{00000000-0005-0000-0000-00001C3D0000}"/>
    <cellStyle name="Normal 247 2 2" xfId="18200" xr:uid="{00000000-0005-0000-0000-00001D3D0000}"/>
    <cellStyle name="Normal 247 2 2 2" xfId="18872" xr:uid="{00000000-0005-0000-0000-00001E3D0000}"/>
    <cellStyle name="Normal 247 2 2 2 2" xfId="20208" xr:uid="{00000000-0005-0000-0000-00001F3D0000}"/>
    <cellStyle name="Normal 247 2 2 3" xfId="19546" xr:uid="{00000000-0005-0000-0000-0000203D0000}"/>
    <cellStyle name="Normal 247 2 3" xfId="18541" xr:uid="{00000000-0005-0000-0000-0000213D0000}"/>
    <cellStyle name="Normal 247 2 3 2" xfId="19877" xr:uid="{00000000-0005-0000-0000-0000223D0000}"/>
    <cellStyle name="Normal 247 2 4" xfId="19215" xr:uid="{00000000-0005-0000-0000-0000233D0000}"/>
    <cellStyle name="Normal 247 3" xfId="18034" xr:uid="{00000000-0005-0000-0000-0000243D0000}"/>
    <cellStyle name="Normal 247 3 2" xfId="18706" xr:uid="{00000000-0005-0000-0000-0000253D0000}"/>
    <cellStyle name="Normal 247 3 2 2" xfId="20042" xr:uid="{00000000-0005-0000-0000-0000263D0000}"/>
    <cellStyle name="Normal 247 3 3" xfId="19380" xr:uid="{00000000-0005-0000-0000-0000273D0000}"/>
    <cellStyle name="Normal 247 4" xfId="18375" xr:uid="{00000000-0005-0000-0000-0000283D0000}"/>
    <cellStyle name="Normal 247 4 2" xfId="19711" xr:uid="{00000000-0005-0000-0000-0000293D0000}"/>
    <cellStyle name="Normal 247 5" xfId="19049" xr:uid="{00000000-0005-0000-0000-00002A3D0000}"/>
    <cellStyle name="Normal 247 6" xfId="17557" xr:uid="{00000000-0005-0000-0000-00002B3D0000}"/>
    <cellStyle name="Normal 248" xfId="1905" xr:uid="{00000000-0005-0000-0000-00002C3D0000}"/>
    <cellStyle name="Normal 248 2" xfId="17737" xr:uid="{00000000-0005-0000-0000-00002D3D0000}"/>
    <cellStyle name="Normal 248 2 2" xfId="18186" xr:uid="{00000000-0005-0000-0000-00002E3D0000}"/>
    <cellStyle name="Normal 248 2 2 2" xfId="18858" xr:uid="{00000000-0005-0000-0000-00002F3D0000}"/>
    <cellStyle name="Normal 248 2 2 2 2" xfId="20194" xr:uid="{00000000-0005-0000-0000-0000303D0000}"/>
    <cellStyle name="Normal 248 2 2 3" xfId="19532" xr:uid="{00000000-0005-0000-0000-0000313D0000}"/>
    <cellStyle name="Normal 248 2 3" xfId="18527" xr:uid="{00000000-0005-0000-0000-0000323D0000}"/>
    <cellStyle name="Normal 248 2 3 2" xfId="19863" xr:uid="{00000000-0005-0000-0000-0000333D0000}"/>
    <cellStyle name="Normal 248 2 4" xfId="19201" xr:uid="{00000000-0005-0000-0000-0000343D0000}"/>
    <cellStyle name="Normal 248 3" xfId="18020" xr:uid="{00000000-0005-0000-0000-0000353D0000}"/>
    <cellStyle name="Normal 248 3 2" xfId="18692" xr:uid="{00000000-0005-0000-0000-0000363D0000}"/>
    <cellStyle name="Normal 248 3 2 2" xfId="20028" xr:uid="{00000000-0005-0000-0000-0000373D0000}"/>
    <cellStyle name="Normal 248 3 3" xfId="19366" xr:uid="{00000000-0005-0000-0000-0000383D0000}"/>
    <cellStyle name="Normal 248 4" xfId="18361" xr:uid="{00000000-0005-0000-0000-0000393D0000}"/>
    <cellStyle name="Normal 248 4 2" xfId="19697" xr:uid="{00000000-0005-0000-0000-00003A3D0000}"/>
    <cellStyle name="Normal 248 5" xfId="19035" xr:uid="{00000000-0005-0000-0000-00003B3D0000}"/>
    <cellStyle name="Normal 248 6" xfId="17533" xr:uid="{00000000-0005-0000-0000-00003C3D0000}"/>
    <cellStyle name="Normal 249" xfId="1906" xr:uid="{00000000-0005-0000-0000-00003D3D0000}"/>
    <cellStyle name="Normal 249 2" xfId="17642" xr:uid="{00000000-0005-0000-0000-00003E3D0000}"/>
    <cellStyle name="Normal 249 2 2" xfId="18091" xr:uid="{00000000-0005-0000-0000-00003F3D0000}"/>
    <cellStyle name="Normal 249 2 2 2" xfId="18763" xr:uid="{00000000-0005-0000-0000-0000403D0000}"/>
    <cellStyle name="Normal 249 2 2 2 2" xfId="20099" xr:uid="{00000000-0005-0000-0000-0000413D0000}"/>
    <cellStyle name="Normal 249 2 2 3" xfId="19437" xr:uid="{00000000-0005-0000-0000-0000423D0000}"/>
    <cellStyle name="Normal 249 2 3" xfId="18432" xr:uid="{00000000-0005-0000-0000-0000433D0000}"/>
    <cellStyle name="Normal 249 2 3 2" xfId="19768" xr:uid="{00000000-0005-0000-0000-0000443D0000}"/>
    <cellStyle name="Normal 249 2 4" xfId="19106" xr:uid="{00000000-0005-0000-0000-0000453D0000}"/>
    <cellStyle name="Normal 249 3" xfId="17925" xr:uid="{00000000-0005-0000-0000-0000463D0000}"/>
    <cellStyle name="Normal 249 3 2" xfId="18597" xr:uid="{00000000-0005-0000-0000-0000473D0000}"/>
    <cellStyle name="Normal 249 3 2 2" xfId="19933" xr:uid="{00000000-0005-0000-0000-0000483D0000}"/>
    <cellStyle name="Normal 249 3 3" xfId="19271" xr:uid="{00000000-0005-0000-0000-0000493D0000}"/>
    <cellStyle name="Normal 249 4" xfId="18266" xr:uid="{00000000-0005-0000-0000-00004A3D0000}"/>
    <cellStyle name="Normal 249 4 2" xfId="19602" xr:uid="{00000000-0005-0000-0000-00004B3D0000}"/>
    <cellStyle name="Normal 249 5" xfId="18940" xr:uid="{00000000-0005-0000-0000-00004C3D0000}"/>
    <cellStyle name="Normal 249 6" xfId="17312" xr:uid="{00000000-0005-0000-0000-00004D3D0000}"/>
    <cellStyle name="Normal 25" xfId="83" xr:uid="{00000000-0005-0000-0000-00004E3D0000}"/>
    <cellStyle name="Normal 25 10" xfId="2083" xr:uid="{00000000-0005-0000-0000-00004F3D0000}"/>
    <cellStyle name="Normal 25 2" xfId="220" xr:uid="{00000000-0005-0000-0000-0000503D0000}"/>
    <cellStyle name="Normal 25 2 2" xfId="328" xr:uid="{00000000-0005-0000-0000-0000513D0000}"/>
    <cellStyle name="Normal 25 2 2 2" xfId="14204" xr:uid="{00000000-0005-0000-0000-0000523D0000}"/>
    <cellStyle name="Normal 25 2 3" xfId="436" xr:uid="{00000000-0005-0000-0000-0000533D0000}"/>
    <cellStyle name="Normal 25 2 3 2" xfId="14205" xr:uid="{00000000-0005-0000-0000-0000543D0000}"/>
    <cellStyle name="Normal 25 2 4" xfId="14206" xr:uid="{00000000-0005-0000-0000-0000553D0000}"/>
    <cellStyle name="Normal 25 2 5" xfId="14207" xr:uid="{00000000-0005-0000-0000-0000563D0000}"/>
    <cellStyle name="Normal 25 2 6" xfId="14203" xr:uid="{00000000-0005-0000-0000-0000573D0000}"/>
    <cellStyle name="Normal 25 2 7" xfId="1527" xr:uid="{00000000-0005-0000-0000-0000583D0000}"/>
    <cellStyle name="Normal 25 3" xfId="274" xr:uid="{00000000-0005-0000-0000-0000593D0000}"/>
    <cellStyle name="Normal 25 3 2" xfId="14209" xr:uid="{00000000-0005-0000-0000-00005A3D0000}"/>
    <cellStyle name="Normal 25 3 3" xfId="14210" xr:uid="{00000000-0005-0000-0000-00005B3D0000}"/>
    <cellStyle name="Normal 25 3 4" xfId="14211" xr:uid="{00000000-0005-0000-0000-00005C3D0000}"/>
    <cellStyle name="Normal 25 3 5" xfId="14212" xr:uid="{00000000-0005-0000-0000-00005D3D0000}"/>
    <cellStyle name="Normal 25 3 6" xfId="14208" xr:uid="{00000000-0005-0000-0000-00005E3D0000}"/>
    <cellStyle name="Normal 25 4" xfId="382" xr:uid="{00000000-0005-0000-0000-00005F3D0000}"/>
    <cellStyle name="Normal 25 4 2" xfId="14214" xr:uid="{00000000-0005-0000-0000-0000603D0000}"/>
    <cellStyle name="Normal 25 4 3" xfId="14213" xr:uid="{00000000-0005-0000-0000-0000613D0000}"/>
    <cellStyle name="Normal 25 5" xfId="607" xr:uid="{00000000-0005-0000-0000-0000623D0000}"/>
    <cellStyle name="Normal 25 5 2" xfId="17635" xr:uid="{00000000-0005-0000-0000-0000633D0000}"/>
    <cellStyle name="Normal 25 5 2 2" xfId="18084" xr:uid="{00000000-0005-0000-0000-0000643D0000}"/>
    <cellStyle name="Normal 25 5 2 2 2" xfId="18756" xr:uid="{00000000-0005-0000-0000-0000653D0000}"/>
    <cellStyle name="Normal 25 5 2 2 2 2" xfId="20092" xr:uid="{00000000-0005-0000-0000-0000663D0000}"/>
    <cellStyle name="Normal 25 5 2 2 3" xfId="19430" xr:uid="{00000000-0005-0000-0000-0000673D0000}"/>
    <cellStyle name="Normal 25 5 2 3" xfId="18425" xr:uid="{00000000-0005-0000-0000-0000683D0000}"/>
    <cellStyle name="Normal 25 5 2 3 2" xfId="19761" xr:uid="{00000000-0005-0000-0000-0000693D0000}"/>
    <cellStyle name="Normal 25 5 2 4" xfId="19099" xr:uid="{00000000-0005-0000-0000-00006A3D0000}"/>
    <cellStyle name="Normal 25 5 3" xfId="17918" xr:uid="{00000000-0005-0000-0000-00006B3D0000}"/>
    <cellStyle name="Normal 25 5 3 2" xfId="18590" xr:uid="{00000000-0005-0000-0000-00006C3D0000}"/>
    <cellStyle name="Normal 25 5 3 2 2" xfId="19926" xr:uid="{00000000-0005-0000-0000-00006D3D0000}"/>
    <cellStyle name="Normal 25 5 3 3" xfId="19264" xr:uid="{00000000-0005-0000-0000-00006E3D0000}"/>
    <cellStyle name="Normal 25 5 4" xfId="18259" xr:uid="{00000000-0005-0000-0000-00006F3D0000}"/>
    <cellStyle name="Normal 25 5 4 2" xfId="19595" xr:uid="{00000000-0005-0000-0000-0000703D0000}"/>
    <cellStyle name="Normal 25 5 5" xfId="18933" xr:uid="{00000000-0005-0000-0000-0000713D0000}"/>
    <cellStyle name="Normal 25 5 6" xfId="17299" xr:uid="{00000000-0005-0000-0000-0000723D0000}"/>
    <cellStyle name="Normal 25 6" xfId="17582" xr:uid="{00000000-0005-0000-0000-0000733D0000}"/>
    <cellStyle name="Normal 25 6 2" xfId="18043" xr:uid="{00000000-0005-0000-0000-0000743D0000}"/>
    <cellStyle name="Normal 25 6 2 2" xfId="18715" xr:uid="{00000000-0005-0000-0000-0000753D0000}"/>
    <cellStyle name="Normal 25 6 2 2 2" xfId="20051" xr:uid="{00000000-0005-0000-0000-0000763D0000}"/>
    <cellStyle name="Normal 25 6 2 3" xfId="19389" xr:uid="{00000000-0005-0000-0000-0000773D0000}"/>
    <cellStyle name="Normal 25 6 3" xfId="18384" xr:uid="{00000000-0005-0000-0000-0000783D0000}"/>
    <cellStyle name="Normal 25 6 3 2" xfId="19720" xr:uid="{00000000-0005-0000-0000-0000793D0000}"/>
    <cellStyle name="Normal 25 6 4" xfId="19058" xr:uid="{00000000-0005-0000-0000-00007A3D0000}"/>
    <cellStyle name="Normal 25 7" xfId="17878" xr:uid="{00000000-0005-0000-0000-00007B3D0000}"/>
    <cellStyle name="Normal 25 7 2" xfId="18554" xr:uid="{00000000-0005-0000-0000-00007C3D0000}"/>
    <cellStyle name="Normal 25 7 2 2" xfId="19890" xr:uid="{00000000-0005-0000-0000-00007D3D0000}"/>
    <cellStyle name="Normal 25 7 3" xfId="19228" xr:uid="{00000000-0005-0000-0000-00007E3D0000}"/>
    <cellStyle name="Normal 25 8" xfId="18224" xr:uid="{00000000-0005-0000-0000-00007F3D0000}"/>
    <cellStyle name="Normal 25 8 2" xfId="19560" xr:uid="{00000000-0005-0000-0000-0000803D0000}"/>
    <cellStyle name="Normal 25 9" xfId="18898" xr:uid="{00000000-0005-0000-0000-0000813D0000}"/>
    <cellStyle name="Normal 25_PEMBEBANAN BIAYA USAHA1" xfId="14215" xr:uid="{00000000-0005-0000-0000-0000823D0000}"/>
    <cellStyle name="Normal 250" xfId="1907" xr:uid="{00000000-0005-0000-0000-0000833D0000}"/>
    <cellStyle name="Normal 250 2" xfId="17734" xr:uid="{00000000-0005-0000-0000-0000843D0000}"/>
    <cellStyle name="Normal 250 2 2" xfId="18183" xr:uid="{00000000-0005-0000-0000-0000853D0000}"/>
    <cellStyle name="Normal 250 2 2 2" xfId="18855" xr:uid="{00000000-0005-0000-0000-0000863D0000}"/>
    <cellStyle name="Normal 250 2 2 2 2" xfId="20191" xr:uid="{00000000-0005-0000-0000-0000873D0000}"/>
    <cellStyle name="Normal 250 2 2 3" xfId="19529" xr:uid="{00000000-0005-0000-0000-0000883D0000}"/>
    <cellStyle name="Normal 250 2 3" xfId="18524" xr:uid="{00000000-0005-0000-0000-0000893D0000}"/>
    <cellStyle name="Normal 250 2 3 2" xfId="19860" xr:uid="{00000000-0005-0000-0000-00008A3D0000}"/>
    <cellStyle name="Normal 250 2 4" xfId="19198" xr:uid="{00000000-0005-0000-0000-00008B3D0000}"/>
    <cellStyle name="Normal 250 3" xfId="18017" xr:uid="{00000000-0005-0000-0000-00008C3D0000}"/>
    <cellStyle name="Normal 250 3 2" xfId="18689" xr:uid="{00000000-0005-0000-0000-00008D3D0000}"/>
    <cellStyle name="Normal 250 3 2 2" xfId="20025" xr:uid="{00000000-0005-0000-0000-00008E3D0000}"/>
    <cellStyle name="Normal 250 3 3" xfId="19363" xr:uid="{00000000-0005-0000-0000-00008F3D0000}"/>
    <cellStyle name="Normal 250 4" xfId="18358" xr:uid="{00000000-0005-0000-0000-0000903D0000}"/>
    <cellStyle name="Normal 250 4 2" xfId="19694" xr:uid="{00000000-0005-0000-0000-0000913D0000}"/>
    <cellStyle name="Normal 250 5" xfId="19032" xr:uid="{00000000-0005-0000-0000-0000923D0000}"/>
    <cellStyle name="Normal 250 6" xfId="17525" xr:uid="{00000000-0005-0000-0000-0000933D0000}"/>
    <cellStyle name="Normal 251" xfId="1908" xr:uid="{00000000-0005-0000-0000-0000943D0000}"/>
    <cellStyle name="Normal 251 2" xfId="17645" xr:uid="{00000000-0005-0000-0000-0000953D0000}"/>
    <cellStyle name="Normal 251 2 2" xfId="18094" xr:uid="{00000000-0005-0000-0000-0000963D0000}"/>
    <cellStyle name="Normal 251 2 2 2" xfId="18766" xr:uid="{00000000-0005-0000-0000-0000973D0000}"/>
    <cellStyle name="Normal 251 2 2 2 2" xfId="20102" xr:uid="{00000000-0005-0000-0000-0000983D0000}"/>
    <cellStyle name="Normal 251 2 2 3" xfId="19440" xr:uid="{00000000-0005-0000-0000-0000993D0000}"/>
    <cellStyle name="Normal 251 2 3" xfId="18435" xr:uid="{00000000-0005-0000-0000-00009A3D0000}"/>
    <cellStyle name="Normal 251 2 3 2" xfId="19771" xr:uid="{00000000-0005-0000-0000-00009B3D0000}"/>
    <cellStyle name="Normal 251 2 4" xfId="19109" xr:uid="{00000000-0005-0000-0000-00009C3D0000}"/>
    <cellStyle name="Normal 251 3" xfId="17928" xr:uid="{00000000-0005-0000-0000-00009D3D0000}"/>
    <cellStyle name="Normal 251 3 2" xfId="18600" xr:uid="{00000000-0005-0000-0000-00009E3D0000}"/>
    <cellStyle name="Normal 251 3 2 2" xfId="19936" xr:uid="{00000000-0005-0000-0000-00009F3D0000}"/>
    <cellStyle name="Normal 251 3 3" xfId="19274" xr:uid="{00000000-0005-0000-0000-0000A03D0000}"/>
    <cellStyle name="Normal 251 4" xfId="18269" xr:uid="{00000000-0005-0000-0000-0000A13D0000}"/>
    <cellStyle name="Normal 251 4 2" xfId="19605" xr:uid="{00000000-0005-0000-0000-0000A23D0000}"/>
    <cellStyle name="Normal 251 5" xfId="18943" xr:uid="{00000000-0005-0000-0000-0000A33D0000}"/>
    <cellStyle name="Normal 251 6" xfId="17320" xr:uid="{00000000-0005-0000-0000-0000A43D0000}"/>
    <cellStyle name="Normal 252" xfId="1909" xr:uid="{00000000-0005-0000-0000-0000A53D0000}"/>
    <cellStyle name="Normal 252 2" xfId="17731" xr:uid="{00000000-0005-0000-0000-0000A63D0000}"/>
    <cellStyle name="Normal 252 2 2" xfId="18180" xr:uid="{00000000-0005-0000-0000-0000A73D0000}"/>
    <cellStyle name="Normal 252 2 2 2" xfId="18852" xr:uid="{00000000-0005-0000-0000-0000A83D0000}"/>
    <cellStyle name="Normal 252 2 2 2 2" xfId="20188" xr:uid="{00000000-0005-0000-0000-0000A93D0000}"/>
    <cellStyle name="Normal 252 2 2 3" xfId="19526" xr:uid="{00000000-0005-0000-0000-0000AA3D0000}"/>
    <cellStyle name="Normal 252 2 3" xfId="18521" xr:uid="{00000000-0005-0000-0000-0000AB3D0000}"/>
    <cellStyle name="Normal 252 2 3 2" xfId="19857" xr:uid="{00000000-0005-0000-0000-0000AC3D0000}"/>
    <cellStyle name="Normal 252 2 4" xfId="19195" xr:uid="{00000000-0005-0000-0000-0000AD3D0000}"/>
    <cellStyle name="Normal 252 3" xfId="18014" xr:uid="{00000000-0005-0000-0000-0000AE3D0000}"/>
    <cellStyle name="Normal 252 3 2" xfId="18686" xr:uid="{00000000-0005-0000-0000-0000AF3D0000}"/>
    <cellStyle name="Normal 252 3 2 2" xfId="20022" xr:uid="{00000000-0005-0000-0000-0000B03D0000}"/>
    <cellStyle name="Normal 252 3 3" xfId="19360" xr:uid="{00000000-0005-0000-0000-0000B13D0000}"/>
    <cellStyle name="Normal 252 4" xfId="18355" xr:uid="{00000000-0005-0000-0000-0000B23D0000}"/>
    <cellStyle name="Normal 252 4 2" xfId="19691" xr:uid="{00000000-0005-0000-0000-0000B33D0000}"/>
    <cellStyle name="Normal 252 5" xfId="19029" xr:uid="{00000000-0005-0000-0000-0000B43D0000}"/>
    <cellStyle name="Normal 252 6" xfId="17517" xr:uid="{00000000-0005-0000-0000-0000B53D0000}"/>
    <cellStyle name="Normal 253" xfId="1910" xr:uid="{00000000-0005-0000-0000-0000B63D0000}"/>
    <cellStyle name="Normal 253 2" xfId="17648" xr:uid="{00000000-0005-0000-0000-0000B73D0000}"/>
    <cellStyle name="Normal 253 2 2" xfId="18097" xr:uid="{00000000-0005-0000-0000-0000B83D0000}"/>
    <cellStyle name="Normal 253 2 2 2" xfId="18769" xr:uid="{00000000-0005-0000-0000-0000B93D0000}"/>
    <cellStyle name="Normal 253 2 2 2 2" xfId="20105" xr:uid="{00000000-0005-0000-0000-0000BA3D0000}"/>
    <cellStyle name="Normal 253 2 2 3" xfId="19443" xr:uid="{00000000-0005-0000-0000-0000BB3D0000}"/>
    <cellStyle name="Normal 253 2 3" xfId="18438" xr:uid="{00000000-0005-0000-0000-0000BC3D0000}"/>
    <cellStyle name="Normal 253 2 3 2" xfId="19774" xr:uid="{00000000-0005-0000-0000-0000BD3D0000}"/>
    <cellStyle name="Normal 253 2 4" xfId="19112" xr:uid="{00000000-0005-0000-0000-0000BE3D0000}"/>
    <cellStyle name="Normal 253 3" xfId="17931" xr:uid="{00000000-0005-0000-0000-0000BF3D0000}"/>
    <cellStyle name="Normal 253 3 2" xfId="18603" xr:uid="{00000000-0005-0000-0000-0000C03D0000}"/>
    <cellStyle name="Normal 253 3 2 2" xfId="19939" xr:uid="{00000000-0005-0000-0000-0000C13D0000}"/>
    <cellStyle name="Normal 253 3 3" xfId="19277" xr:uid="{00000000-0005-0000-0000-0000C23D0000}"/>
    <cellStyle name="Normal 253 4" xfId="18272" xr:uid="{00000000-0005-0000-0000-0000C33D0000}"/>
    <cellStyle name="Normal 253 4 2" xfId="19608" xr:uid="{00000000-0005-0000-0000-0000C43D0000}"/>
    <cellStyle name="Normal 253 5" xfId="18946" xr:uid="{00000000-0005-0000-0000-0000C53D0000}"/>
    <cellStyle name="Normal 253 6" xfId="17329" xr:uid="{00000000-0005-0000-0000-0000C63D0000}"/>
    <cellStyle name="Normal 254" xfId="1911" xr:uid="{00000000-0005-0000-0000-0000C73D0000}"/>
    <cellStyle name="Normal 254 2" xfId="17728" xr:uid="{00000000-0005-0000-0000-0000C83D0000}"/>
    <cellStyle name="Normal 254 2 2" xfId="18177" xr:uid="{00000000-0005-0000-0000-0000C93D0000}"/>
    <cellStyle name="Normal 254 2 2 2" xfId="18849" xr:uid="{00000000-0005-0000-0000-0000CA3D0000}"/>
    <cellStyle name="Normal 254 2 2 2 2" xfId="20185" xr:uid="{00000000-0005-0000-0000-0000CB3D0000}"/>
    <cellStyle name="Normal 254 2 2 3" xfId="19523" xr:uid="{00000000-0005-0000-0000-0000CC3D0000}"/>
    <cellStyle name="Normal 254 2 3" xfId="18518" xr:uid="{00000000-0005-0000-0000-0000CD3D0000}"/>
    <cellStyle name="Normal 254 2 3 2" xfId="19854" xr:uid="{00000000-0005-0000-0000-0000CE3D0000}"/>
    <cellStyle name="Normal 254 2 4" xfId="19192" xr:uid="{00000000-0005-0000-0000-0000CF3D0000}"/>
    <cellStyle name="Normal 254 3" xfId="18011" xr:uid="{00000000-0005-0000-0000-0000D03D0000}"/>
    <cellStyle name="Normal 254 3 2" xfId="18683" xr:uid="{00000000-0005-0000-0000-0000D13D0000}"/>
    <cellStyle name="Normal 254 3 2 2" xfId="20019" xr:uid="{00000000-0005-0000-0000-0000D23D0000}"/>
    <cellStyle name="Normal 254 3 3" xfId="19357" xr:uid="{00000000-0005-0000-0000-0000D33D0000}"/>
    <cellStyle name="Normal 254 4" xfId="18352" xr:uid="{00000000-0005-0000-0000-0000D43D0000}"/>
    <cellStyle name="Normal 254 4 2" xfId="19688" xr:uid="{00000000-0005-0000-0000-0000D53D0000}"/>
    <cellStyle name="Normal 254 5" xfId="19026" xr:uid="{00000000-0005-0000-0000-0000D63D0000}"/>
    <cellStyle name="Normal 254 6" xfId="17510" xr:uid="{00000000-0005-0000-0000-0000D73D0000}"/>
    <cellStyle name="Normal 255" xfId="1912" xr:uid="{00000000-0005-0000-0000-0000D83D0000}"/>
    <cellStyle name="Normal 255 2" xfId="17651" xr:uid="{00000000-0005-0000-0000-0000D93D0000}"/>
    <cellStyle name="Normal 255 2 2" xfId="18100" xr:uid="{00000000-0005-0000-0000-0000DA3D0000}"/>
    <cellStyle name="Normal 255 2 2 2" xfId="18772" xr:uid="{00000000-0005-0000-0000-0000DB3D0000}"/>
    <cellStyle name="Normal 255 2 2 2 2" xfId="20108" xr:uid="{00000000-0005-0000-0000-0000DC3D0000}"/>
    <cellStyle name="Normal 255 2 2 3" xfId="19446" xr:uid="{00000000-0005-0000-0000-0000DD3D0000}"/>
    <cellStyle name="Normal 255 2 3" xfId="18441" xr:uid="{00000000-0005-0000-0000-0000DE3D0000}"/>
    <cellStyle name="Normal 255 2 3 2" xfId="19777" xr:uid="{00000000-0005-0000-0000-0000DF3D0000}"/>
    <cellStyle name="Normal 255 2 4" xfId="19115" xr:uid="{00000000-0005-0000-0000-0000E03D0000}"/>
    <cellStyle name="Normal 255 3" xfId="17934" xr:uid="{00000000-0005-0000-0000-0000E13D0000}"/>
    <cellStyle name="Normal 255 3 2" xfId="18606" xr:uid="{00000000-0005-0000-0000-0000E23D0000}"/>
    <cellStyle name="Normal 255 3 2 2" xfId="19942" xr:uid="{00000000-0005-0000-0000-0000E33D0000}"/>
    <cellStyle name="Normal 255 3 3" xfId="19280" xr:uid="{00000000-0005-0000-0000-0000E43D0000}"/>
    <cellStyle name="Normal 255 4" xfId="18275" xr:uid="{00000000-0005-0000-0000-0000E53D0000}"/>
    <cellStyle name="Normal 255 4 2" xfId="19611" xr:uid="{00000000-0005-0000-0000-0000E63D0000}"/>
    <cellStyle name="Normal 255 5" xfId="18949" xr:uid="{00000000-0005-0000-0000-0000E73D0000}"/>
    <cellStyle name="Normal 255 6" xfId="17337" xr:uid="{00000000-0005-0000-0000-0000E83D0000}"/>
    <cellStyle name="Normal 256" xfId="1913" xr:uid="{00000000-0005-0000-0000-0000E93D0000}"/>
    <cellStyle name="Normal 256 2" xfId="17725" xr:uid="{00000000-0005-0000-0000-0000EA3D0000}"/>
    <cellStyle name="Normal 256 2 2" xfId="18174" xr:uid="{00000000-0005-0000-0000-0000EB3D0000}"/>
    <cellStyle name="Normal 256 2 2 2" xfId="18846" xr:uid="{00000000-0005-0000-0000-0000EC3D0000}"/>
    <cellStyle name="Normal 256 2 2 2 2" xfId="20182" xr:uid="{00000000-0005-0000-0000-0000ED3D0000}"/>
    <cellStyle name="Normal 256 2 2 3" xfId="19520" xr:uid="{00000000-0005-0000-0000-0000EE3D0000}"/>
    <cellStyle name="Normal 256 2 3" xfId="18515" xr:uid="{00000000-0005-0000-0000-0000EF3D0000}"/>
    <cellStyle name="Normal 256 2 3 2" xfId="19851" xr:uid="{00000000-0005-0000-0000-0000F03D0000}"/>
    <cellStyle name="Normal 256 2 4" xfId="19189" xr:uid="{00000000-0005-0000-0000-0000F13D0000}"/>
    <cellStyle name="Normal 256 3" xfId="18008" xr:uid="{00000000-0005-0000-0000-0000F23D0000}"/>
    <cellStyle name="Normal 256 3 2" xfId="18680" xr:uid="{00000000-0005-0000-0000-0000F33D0000}"/>
    <cellStyle name="Normal 256 3 2 2" xfId="20016" xr:uid="{00000000-0005-0000-0000-0000F43D0000}"/>
    <cellStyle name="Normal 256 3 3" xfId="19354" xr:uid="{00000000-0005-0000-0000-0000F53D0000}"/>
    <cellStyle name="Normal 256 4" xfId="18349" xr:uid="{00000000-0005-0000-0000-0000F63D0000}"/>
    <cellStyle name="Normal 256 4 2" xfId="19685" xr:uid="{00000000-0005-0000-0000-0000F73D0000}"/>
    <cellStyle name="Normal 256 5" xfId="19023" xr:uid="{00000000-0005-0000-0000-0000F83D0000}"/>
    <cellStyle name="Normal 256 6" xfId="20749" xr:uid="{00000000-0005-0000-0000-0000F93D0000}"/>
    <cellStyle name="Normal 256 7" xfId="17502" xr:uid="{00000000-0005-0000-0000-0000FA3D0000}"/>
    <cellStyle name="Normal 257" xfId="1914" xr:uid="{00000000-0005-0000-0000-0000FB3D0000}"/>
    <cellStyle name="Normal 257 2" xfId="17654" xr:uid="{00000000-0005-0000-0000-0000FC3D0000}"/>
    <cellStyle name="Normal 257 2 2" xfId="18103" xr:uid="{00000000-0005-0000-0000-0000FD3D0000}"/>
    <cellStyle name="Normal 257 2 2 2" xfId="18775" xr:uid="{00000000-0005-0000-0000-0000FE3D0000}"/>
    <cellStyle name="Normal 257 2 2 2 2" xfId="20111" xr:uid="{00000000-0005-0000-0000-0000FF3D0000}"/>
    <cellStyle name="Normal 257 2 2 3" xfId="19449" xr:uid="{00000000-0005-0000-0000-0000003E0000}"/>
    <cellStyle name="Normal 257 2 3" xfId="18444" xr:uid="{00000000-0005-0000-0000-0000013E0000}"/>
    <cellStyle name="Normal 257 2 3 2" xfId="19780" xr:uid="{00000000-0005-0000-0000-0000023E0000}"/>
    <cellStyle name="Normal 257 2 4" xfId="19118" xr:uid="{00000000-0005-0000-0000-0000033E0000}"/>
    <cellStyle name="Normal 257 3" xfId="17937" xr:uid="{00000000-0005-0000-0000-0000043E0000}"/>
    <cellStyle name="Normal 257 3 2" xfId="18609" xr:uid="{00000000-0005-0000-0000-0000053E0000}"/>
    <cellStyle name="Normal 257 3 2 2" xfId="19945" xr:uid="{00000000-0005-0000-0000-0000063E0000}"/>
    <cellStyle name="Normal 257 3 3" xfId="19283" xr:uid="{00000000-0005-0000-0000-0000073E0000}"/>
    <cellStyle name="Normal 257 4" xfId="18278" xr:uid="{00000000-0005-0000-0000-0000083E0000}"/>
    <cellStyle name="Normal 257 4 2" xfId="19614" xr:uid="{00000000-0005-0000-0000-0000093E0000}"/>
    <cellStyle name="Normal 257 5" xfId="18952" xr:uid="{00000000-0005-0000-0000-00000A3E0000}"/>
    <cellStyle name="Normal 257 6" xfId="17345" xr:uid="{00000000-0005-0000-0000-00000B3E0000}"/>
    <cellStyle name="Normal 258" xfId="1915" xr:uid="{00000000-0005-0000-0000-00000C3E0000}"/>
    <cellStyle name="Normal 258 2" xfId="17722" xr:uid="{00000000-0005-0000-0000-00000D3E0000}"/>
    <cellStyle name="Normal 258 2 2" xfId="18171" xr:uid="{00000000-0005-0000-0000-00000E3E0000}"/>
    <cellStyle name="Normal 258 2 2 2" xfId="18843" xr:uid="{00000000-0005-0000-0000-00000F3E0000}"/>
    <cellStyle name="Normal 258 2 2 2 2" xfId="20179" xr:uid="{00000000-0005-0000-0000-0000103E0000}"/>
    <cellStyle name="Normal 258 2 2 3" xfId="19517" xr:uid="{00000000-0005-0000-0000-0000113E0000}"/>
    <cellStyle name="Normal 258 2 3" xfId="18512" xr:uid="{00000000-0005-0000-0000-0000123E0000}"/>
    <cellStyle name="Normal 258 2 3 2" xfId="19848" xr:uid="{00000000-0005-0000-0000-0000133E0000}"/>
    <cellStyle name="Normal 258 2 4" xfId="19186" xr:uid="{00000000-0005-0000-0000-0000143E0000}"/>
    <cellStyle name="Normal 258 3" xfId="18005" xr:uid="{00000000-0005-0000-0000-0000153E0000}"/>
    <cellStyle name="Normal 258 3 2" xfId="18677" xr:uid="{00000000-0005-0000-0000-0000163E0000}"/>
    <cellStyle name="Normal 258 3 2 2" xfId="20013" xr:uid="{00000000-0005-0000-0000-0000173E0000}"/>
    <cellStyle name="Normal 258 3 3" xfId="19351" xr:uid="{00000000-0005-0000-0000-0000183E0000}"/>
    <cellStyle name="Normal 258 4" xfId="18346" xr:uid="{00000000-0005-0000-0000-0000193E0000}"/>
    <cellStyle name="Normal 258 4 2" xfId="19682" xr:uid="{00000000-0005-0000-0000-00001A3E0000}"/>
    <cellStyle name="Normal 258 5" xfId="19020" xr:uid="{00000000-0005-0000-0000-00001B3E0000}"/>
    <cellStyle name="Normal 258 6" xfId="17494" xr:uid="{00000000-0005-0000-0000-00001C3E0000}"/>
    <cellStyle name="Normal 259" xfId="1916" xr:uid="{00000000-0005-0000-0000-00001D3E0000}"/>
    <cellStyle name="Normal 259 2" xfId="17657" xr:uid="{00000000-0005-0000-0000-00001E3E0000}"/>
    <cellStyle name="Normal 259 2 2" xfId="18106" xr:uid="{00000000-0005-0000-0000-00001F3E0000}"/>
    <cellStyle name="Normal 259 2 2 2" xfId="18778" xr:uid="{00000000-0005-0000-0000-0000203E0000}"/>
    <cellStyle name="Normal 259 2 2 2 2" xfId="20114" xr:uid="{00000000-0005-0000-0000-0000213E0000}"/>
    <cellStyle name="Normal 259 2 2 3" xfId="19452" xr:uid="{00000000-0005-0000-0000-0000223E0000}"/>
    <cellStyle name="Normal 259 2 3" xfId="18447" xr:uid="{00000000-0005-0000-0000-0000233E0000}"/>
    <cellStyle name="Normal 259 2 3 2" xfId="19783" xr:uid="{00000000-0005-0000-0000-0000243E0000}"/>
    <cellStyle name="Normal 259 2 4" xfId="19121" xr:uid="{00000000-0005-0000-0000-0000253E0000}"/>
    <cellStyle name="Normal 259 3" xfId="17940" xr:uid="{00000000-0005-0000-0000-0000263E0000}"/>
    <cellStyle name="Normal 259 3 2" xfId="18612" xr:uid="{00000000-0005-0000-0000-0000273E0000}"/>
    <cellStyle name="Normal 259 3 2 2" xfId="19948" xr:uid="{00000000-0005-0000-0000-0000283E0000}"/>
    <cellStyle name="Normal 259 3 3" xfId="19286" xr:uid="{00000000-0005-0000-0000-0000293E0000}"/>
    <cellStyle name="Normal 259 4" xfId="18281" xr:uid="{00000000-0005-0000-0000-00002A3E0000}"/>
    <cellStyle name="Normal 259 4 2" xfId="19617" xr:uid="{00000000-0005-0000-0000-00002B3E0000}"/>
    <cellStyle name="Normal 259 5" xfId="18955" xr:uid="{00000000-0005-0000-0000-00002C3E0000}"/>
    <cellStyle name="Normal 259 6" xfId="17353" xr:uid="{00000000-0005-0000-0000-00002D3E0000}"/>
    <cellStyle name="Normal 26" xfId="84" xr:uid="{00000000-0005-0000-0000-00002E3E0000}"/>
    <cellStyle name="Normal 26 2" xfId="221" xr:uid="{00000000-0005-0000-0000-00002F3E0000}"/>
    <cellStyle name="Normal 26 2 2" xfId="329" xr:uid="{00000000-0005-0000-0000-0000303E0000}"/>
    <cellStyle name="Normal 26 2 2 2" xfId="14217" xr:uid="{00000000-0005-0000-0000-0000313E0000}"/>
    <cellStyle name="Normal 26 2 3" xfId="437" xr:uid="{00000000-0005-0000-0000-0000323E0000}"/>
    <cellStyle name="Normal 26 2 3 2" xfId="14216" xr:uid="{00000000-0005-0000-0000-0000333E0000}"/>
    <cellStyle name="Normal 26 2 4" xfId="1528" xr:uid="{00000000-0005-0000-0000-0000343E0000}"/>
    <cellStyle name="Normal 26 3" xfId="275" xr:uid="{00000000-0005-0000-0000-0000353E0000}"/>
    <cellStyle name="Normal 26 3 2" xfId="14218" xr:uid="{00000000-0005-0000-0000-0000363E0000}"/>
    <cellStyle name="Normal 26 4" xfId="383" xr:uid="{00000000-0005-0000-0000-0000373E0000}"/>
    <cellStyle name="Normal 26 4 2" xfId="17639" xr:uid="{00000000-0005-0000-0000-0000383E0000}"/>
    <cellStyle name="Normal 26 4 2 2" xfId="18088" xr:uid="{00000000-0005-0000-0000-0000393E0000}"/>
    <cellStyle name="Normal 26 4 2 2 2" xfId="18760" xr:uid="{00000000-0005-0000-0000-00003A3E0000}"/>
    <cellStyle name="Normal 26 4 2 2 2 2" xfId="20096" xr:uid="{00000000-0005-0000-0000-00003B3E0000}"/>
    <cellStyle name="Normal 26 4 2 2 3" xfId="19434" xr:uid="{00000000-0005-0000-0000-00003C3E0000}"/>
    <cellStyle name="Normal 26 4 2 3" xfId="18429" xr:uid="{00000000-0005-0000-0000-00003D3E0000}"/>
    <cellStyle name="Normal 26 4 2 3 2" xfId="19765" xr:uid="{00000000-0005-0000-0000-00003E3E0000}"/>
    <cellStyle name="Normal 26 4 2 4" xfId="19103" xr:uid="{00000000-0005-0000-0000-00003F3E0000}"/>
    <cellStyle name="Normal 26 4 3" xfId="17922" xr:uid="{00000000-0005-0000-0000-0000403E0000}"/>
    <cellStyle name="Normal 26 4 3 2" xfId="18594" xr:uid="{00000000-0005-0000-0000-0000413E0000}"/>
    <cellStyle name="Normal 26 4 3 2 2" xfId="19930" xr:uid="{00000000-0005-0000-0000-0000423E0000}"/>
    <cellStyle name="Normal 26 4 3 3" xfId="19268" xr:uid="{00000000-0005-0000-0000-0000433E0000}"/>
    <cellStyle name="Normal 26 4 4" xfId="18263" xr:uid="{00000000-0005-0000-0000-0000443E0000}"/>
    <cellStyle name="Normal 26 4 4 2" xfId="19599" xr:uid="{00000000-0005-0000-0000-0000453E0000}"/>
    <cellStyle name="Normal 26 4 5" xfId="18937" xr:uid="{00000000-0005-0000-0000-0000463E0000}"/>
    <cellStyle name="Normal 26 4 6" xfId="17303" xr:uid="{00000000-0005-0000-0000-0000473E0000}"/>
    <cellStyle name="Normal 26 5" xfId="608" xr:uid="{00000000-0005-0000-0000-0000483E0000}"/>
    <cellStyle name="Normal 26 5 2" xfId="18047" xr:uid="{00000000-0005-0000-0000-0000493E0000}"/>
    <cellStyle name="Normal 26 5 2 2" xfId="18719" xr:uid="{00000000-0005-0000-0000-00004A3E0000}"/>
    <cellStyle name="Normal 26 5 2 2 2" xfId="20055" xr:uid="{00000000-0005-0000-0000-00004B3E0000}"/>
    <cellStyle name="Normal 26 5 2 3" xfId="19393" xr:uid="{00000000-0005-0000-0000-00004C3E0000}"/>
    <cellStyle name="Normal 26 5 3" xfId="18388" xr:uid="{00000000-0005-0000-0000-00004D3E0000}"/>
    <cellStyle name="Normal 26 5 3 2" xfId="19724" xr:uid="{00000000-0005-0000-0000-00004E3E0000}"/>
    <cellStyle name="Normal 26 5 4" xfId="19062" xr:uid="{00000000-0005-0000-0000-00004F3E0000}"/>
    <cellStyle name="Normal 26 5 5" xfId="17586" xr:uid="{00000000-0005-0000-0000-0000503E0000}"/>
    <cellStyle name="Normal 26 6" xfId="17882" xr:uid="{00000000-0005-0000-0000-0000513E0000}"/>
    <cellStyle name="Normal 26 6 2" xfId="18558" xr:uid="{00000000-0005-0000-0000-0000523E0000}"/>
    <cellStyle name="Normal 26 6 2 2" xfId="19894" xr:uid="{00000000-0005-0000-0000-0000533E0000}"/>
    <cellStyle name="Normal 26 6 3" xfId="19232" xr:uid="{00000000-0005-0000-0000-0000543E0000}"/>
    <cellStyle name="Normal 26 7" xfId="18228" xr:uid="{00000000-0005-0000-0000-0000553E0000}"/>
    <cellStyle name="Normal 26 7 2" xfId="19564" xr:uid="{00000000-0005-0000-0000-0000563E0000}"/>
    <cellStyle name="Normal 26 8" xfId="18902" xr:uid="{00000000-0005-0000-0000-0000573E0000}"/>
    <cellStyle name="Normal 26 9" xfId="2087" xr:uid="{00000000-0005-0000-0000-0000583E0000}"/>
    <cellStyle name="Normal 26_PEMBEBANAN BIAYA USAHA1" xfId="14219" xr:uid="{00000000-0005-0000-0000-0000593E0000}"/>
    <cellStyle name="Normal 260" xfId="1917" xr:uid="{00000000-0005-0000-0000-00005A3E0000}"/>
    <cellStyle name="Normal 260 2" xfId="17718" xr:uid="{00000000-0005-0000-0000-00005B3E0000}"/>
    <cellStyle name="Normal 260 2 2" xfId="18167" xr:uid="{00000000-0005-0000-0000-00005C3E0000}"/>
    <cellStyle name="Normal 260 2 2 2" xfId="18839" xr:uid="{00000000-0005-0000-0000-00005D3E0000}"/>
    <cellStyle name="Normal 260 2 2 2 2" xfId="20175" xr:uid="{00000000-0005-0000-0000-00005E3E0000}"/>
    <cellStyle name="Normal 260 2 2 3" xfId="19513" xr:uid="{00000000-0005-0000-0000-00005F3E0000}"/>
    <cellStyle name="Normal 260 2 3" xfId="18508" xr:uid="{00000000-0005-0000-0000-0000603E0000}"/>
    <cellStyle name="Normal 260 2 3 2" xfId="19844" xr:uid="{00000000-0005-0000-0000-0000613E0000}"/>
    <cellStyle name="Normal 260 2 4" xfId="19182" xr:uid="{00000000-0005-0000-0000-0000623E0000}"/>
    <cellStyle name="Normal 260 3" xfId="18001" xr:uid="{00000000-0005-0000-0000-0000633E0000}"/>
    <cellStyle name="Normal 260 3 2" xfId="18673" xr:uid="{00000000-0005-0000-0000-0000643E0000}"/>
    <cellStyle name="Normal 260 3 2 2" xfId="20009" xr:uid="{00000000-0005-0000-0000-0000653E0000}"/>
    <cellStyle name="Normal 260 3 3" xfId="19347" xr:uid="{00000000-0005-0000-0000-0000663E0000}"/>
    <cellStyle name="Normal 260 4" xfId="18342" xr:uid="{00000000-0005-0000-0000-0000673E0000}"/>
    <cellStyle name="Normal 260 4 2" xfId="19678" xr:uid="{00000000-0005-0000-0000-0000683E0000}"/>
    <cellStyle name="Normal 260 5" xfId="19016" xr:uid="{00000000-0005-0000-0000-0000693E0000}"/>
    <cellStyle name="Normal 260 6" xfId="17485" xr:uid="{00000000-0005-0000-0000-00006A3E0000}"/>
    <cellStyle name="Normal 261" xfId="1918" xr:uid="{00000000-0005-0000-0000-00006B3E0000}"/>
    <cellStyle name="Normal 261 2" xfId="17660" xr:uid="{00000000-0005-0000-0000-00006C3E0000}"/>
    <cellStyle name="Normal 261 2 2" xfId="18109" xr:uid="{00000000-0005-0000-0000-00006D3E0000}"/>
    <cellStyle name="Normal 261 2 2 2" xfId="18781" xr:uid="{00000000-0005-0000-0000-00006E3E0000}"/>
    <cellStyle name="Normal 261 2 2 2 2" xfId="20117" xr:uid="{00000000-0005-0000-0000-00006F3E0000}"/>
    <cellStyle name="Normal 261 2 2 3" xfId="19455" xr:uid="{00000000-0005-0000-0000-0000703E0000}"/>
    <cellStyle name="Normal 261 2 3" xfId="18450" xr:uid="{00000000-0005-0000-0000-0000713E0000}"/>
    <cellStyle name="Normal 261 2 3 2" xfId="19786" xr:uid="{00000000-0005-0000-0000-0000723E0000}"/>
    <cellStyle name="Normal 261 2 4" xfId="19124" xr:uid="{00000000-0005-0000-0000-0000733E0000}"/>
    <cellStyle name="Normal 261 3" xfId="17943" xr:uid="{00000000-0005-0000-0000-0000743E0000}"/>
    <cellStyle name="Normal 261 3 2" xfId="18615" xr:uid="{00000000-0005-0000-0000-0000753E0000}"/>
    <cellStyle name="Normal 261 3 2 2" xfId="19951" xr:uid="{00000000-0005-0000-0000-0000763E0000}"/>
    <cellStyle name="Normal 261 3 3" xfId="19289" xr:uid="{00000000-0005-0000-0000-0000773E0000}"/>
    <cellStyle name="Normal 261 4" xfId="18284" xr:uid="{00000000-0005-0000-0000-0000783E0000}"/>
    <cellStyle name="Normal 261 4 2" xfId="19620" xr:uid="{00000000-0005-0000-0000-0000793E0000}"/>
    <cellStyle name="Normal 261 5" xfId="18958" xr:uid="{00000000-0005-0000-0000-00007A3E0000}"/>
    <cellStyle name="Normal 261 6" xfId="17361" xr:uid="{00000000-0005-0000-0000-00007B3E0000}"/>
    <cellStyle name="Normal 262" xfId="1919" xr:uid="{00000000-0005-0000-0000-00007C3E0000}"/>
    <cellStyle name="Normal 262 2" xfId="20750" xr:uid="{00000000-0005-0000-0000-00007D3E0000}"/>
    <cellStyle name="Normal 262 3" xfId="14220" xr:uid="{00000000-0005-0000-0000-00007E3E0000}"/>
    <cellStyle name="Normal 263" xfId="1920" xr:uid="{00000000-0005-0000-0000-00007F3E0000}"/>
    <cellStyle name="Normal 263 2" xfId="17708" xr:uid="{00000000-0005-0000-0000-0000803E0000}"/>
    <cellStyle name="Normal 263 2 2" xfId="18157" xr:uid="{00000000-0005-0000-0000-0000813E0000}"/>
    <cellStyle name="Normal 263 2 2 2" xfId="18829" xr:uid="{00000000-0005-0000-0000-0000823E0000}"/>
    <cellStyle name="Normal 263 2 2 2 2" xfId="20165" xr:uid="{00000000-0005-0000-0000-0000833E0000}"/>
    <cellStyle name="Normal 263 2 2 3" xfId="19503" xr:uid="{00000000-0005-0000-0000-0000843E0000}"/>
    <cellStyle name="Normal 263 2 3" xfId="18498" xr:uid="{00000000-0005-0000-0000-0000853E0000}"/>
    <cellStyle name="Normal 263 2 3 2" xfId="19834" xr:uid="{00000000-0005-0000-0000-0000863E0000}"/>
    <cellStyle name="Normal 263 2 4" xfId="19172" xr:uid="{00000000-0005-0000-0000-0000873E0000}"/>
    <cellStyle name="Normal 263 3" xfId="17991" xr:uid="{00000000-0005-0000-0000-0000883E0000}"/>
    <cellStyle name="Normal 263 3 2" xfId="18663" xr:uid="{00000000-0005-0000-0000-0000893E0000}"/>
    <cellStyle name="Normal 263 3 2 2" xfId="19999" xr:uid="{00000000-0005-0000-0000-00008A3E0000}"/>
    <cellStyle name="Normal 263 3 3" xfId="19337" xr:uid="{00000000-0005-0000-0000-00008B3E0000}"/>
    <cellStyle name="Normal 263 4" xfId="18332" xr:uid="{00000000-0005-0000-0000-00008C3E0000}"/>
    <cellStyle name="Normal 263 4 2" xfId="19668" xr:uid="{00000000-0005-0000-0000-00008D3E0000}"/>
    <cellStyle name="Normal 263 5" xfId="19006" xr:uid="{00000000-0005-0000-0000-00008E3E0000}"/>
    <cellStyle name="Normal 263 6" xfId="17470" xr:uid="{00000000-0005-0000-0000-00008F3E0000}"/>
    <cellStyle name="Normal 264" xfId="1921" xr:uid="{00000000-0005-0000-0000-0000903E0000}"/>
    <cellStyle name="Normal 264 2" xfId="17663" xr:uid="{00000000-0005-0000-0000-0000913E0000}"/>
    <cellStyle name="Normal 264 2 2" xfId="18112" xr:uid="{00000000-0005-0000-0000-0000923E0000}"/>
    <cellStyle name="Normal 264 2 2 2" xfId="18784" xr:uid="{00000000-0005-0000-0000-0000933E0000}"/>
    <cellStyle name="Normal 264 2 2 2 2" xfId="20120" xr:uid="{00000000-0005-0000-0000-0000943E0000}"/>
    <cellStyle name="Normal 264 2 2 3" xfId="19458" xr:uid="{00000000-0005-0000-0000-0000953E0000}"/>
    <cellStyle name="Normal 264 2 3" xfId="18453" xr:uid="{00000000-0005-0000-0000-0000963E0000}"/>
    <cellStyle name="Normal 264 2 3 2" xfId="19789" xr:uid="{00000000-0005-0000-0000-0000973E0000}"/>
    <cellStyle name="Normal 264 2 4" xfId="19127" xr:uid="{00000000-0005-0000-0000-0000983E0000}"/>
    <cellStyle name="Normal 264 3" xfId="17946" xr:uid="{00000000-0005-0000-0000-0000993E0000}"/>
    <cellStyle name="Normal 264 3 2" xfId="18618" xr:uid="{00000000-0005-0000-0000-00009A3E0000}"/>
    <cellStyle name="Normal 264 3 2 2" xfId="19954" xr:uid="{00000000-0005-0000-0000-00009B3E0000}"/>
    <cellStyle name="Normal 264 3 3" xfId="19292" xr:uid="{00000000-0005-0000-0000-00009C3E0000}"/>
    <cellStyle name="Normal 264 4" xfId="18287" xr:uid="{00000000-0005-0000-0000-00009D3E0000}"/>
    <cellStyle name="Normal 264 4 2" xfId="19623" xr:uid="{00000000-0005-0000-0000-00009E3E0000}"/>
    <cellStyle name="Normal 264 5" xfId="18961" xr:uid="{00000000-0005-0000-0000-00009F3E0000}"/>
    <cellStyle name="Normal 264 6" xfId="17370" xr:uid="{00000000-0005-0000-0000-0000A03E0000}"/>
    <cellStyle name="Normal 265" xfId="1922" xr:uid="{00000000-0005-0000-0000-0000A13E0000}"/>
    <cellStyle name="Normal 265 2" xfId="17705" xr:uid="{00000000-0005-0000-0000-0000A23E0000}"/>
    <cellStyle name="Normal 265 2 2" xfId="18154" xr:uid="{00000000-0005-0000-0000-0000A33E0000}"/>
    <cellStyle name="Normal 265 2 2 2" xfId="18826" xr:uid="{00000000-0005-0000-0000-0000A43E0000}"/>
    <cellStyle name="Normal 265 2 2 2 2" xfId="20162" xr:uid="{00000000-0005-0000-0000-0000A53E0000}"/>
    <cellStyle name="Normal 265 2 2 3" xfId="19500" xr:uid="{00000000-0005-0000-0000-0000A63E0000}"/>
    <cellStyle name="Normal 265 2 3" xfId="18495" xr:uid="{00000000-0005-0000-0000-0000A73E0000}"/>
    <cellStyle name="Normal 265 2 3 2" xfId="19831" xr:uid="{00000000-0005-0000-0000-0000A83E0000}"/>
    <cellStyle name="Normal 265 2 4" xfId="19169" xr:uid="{00000000-0005-0000-0000-0000A93E0000}"/>
    <cellStyle name="Normal 265 3" xfId="17988" xr:uid="{00000000-0005-0000-0000-0000AA3E0000}"/>
    <cellStyle name="Normal 265 3 2" xfId="18660" xr:uid="{00000000-0005-0000-0000-0000AB3E0000}"/>
    <cellStyle name="Normal 265 3 2 2" xfId="19996" xr:uid="{00000000-0005-0000-0000-0000AC3E0000}"/>
    <cellStyle name="Normal 265 3 3" xfId="19334" xr:uid="{00000000-0005-0000-0000-0000AD3E0000}"/>
    <cellStyle name="Normal 265 4" xfId="18329" xr:uid="{00000000-0005-0000-0000-0000AE3E0000}"/>
    <cellStyle name="Normal 265 4 2" xfId="19665" xr:uid="{00000000-0005-0000-0000-0000AF3E0000}"/>
    <cellStyle name="Normal 265 5" xfId="19003" xr:uid="{00000000-0005-0000-0000-0000B03E0000}"/>
    <cellStyle name="Normal 265 6" xfId="17461" xr:uid="{00000000-0005-0000-0000-0000B13E0000}"/>
    <cellStyle name="Normal 266" xfId="1923" xr:uid="{00000000-0005-0000-0000-0000B23E0000}"/>
    <cellStyle name="Normal 266 2" xfId="17666" xr:uid="{00000000-0005-0000-0000-0000B33E0000}"/>
    <cellStyle name="Normal 266 2 2" xfId="18115" xr:uid="{00000000-0005-0000-0000-0000B43E0000}"/>
    <cellStyle name="Normal 266 2 2 2" xfId="18787" xr:uid="{00000000-0005-0000-0000-0000B53E0000}"/>
    <cellStyle name="Normal 266 2 2 2 2" xfId="20123" xr:uid="{00000000-0005-0000-0000-0000B63E0000}"/>
    <cellStyle name="Normal 266 2 2 3" xfId="19461" xr:uid="{00000000-0005-0000-0000-0000B73E0000}"/>
    <cellStyle name="Normal 266 2 3" xfId="18456" xr:uid="{00000000-0005-0000-0000-0000B83E0000}"/>
    <cellStyle name="Normal 266 2 3 2" xfId="19792" xr:uid="{00000000-0005-0000-0000-0000B93E0000}"/>
    <cellStyle name="Normal 266 2 4" xfId="19130" xr:uid="{00000000-0005-0000-0000-0000BA3E0000}"/>
    <cellStyle name="Normal 266 3" xfId="17949" xr:uid="{00000000-0005-0000-0000-0000BB3E0000}"/>
    <cellStyle name="Normal 266 3 2" xfId="18621" xr:uid="{00000000-0005-0000-0000-0000BC3E0000}"/>
    <cellStyle name="Normal 266 3 2 2" xfId="19957" xr:uid="{00000000-0005-0000-0000-0000BD3E0000}"/>
    <cellStyle name="Normal 266 3 3" xfId="19295" xr:uid="{00000000-0005-0000-0000-0000BE3E0000}"/>
    <cellStyle name="Normal 266 4" xfId="18290" xr:uid="{00000000-0005-0000-0000-0000BF3E0000}"/>
    <cellStyle name="Normal 266 4 2" xfId="19626" xr:uid="{00000000-0005-0000-0000-0000C03E0000}"/>
    <cellStyle name="Normal 266 5" xfId="18964" xr:uid="{00000000-0005-0000-0000-0000C13E0000}"/>
    <cellStyle name="Normal 266 6" xfId="17380" xr:uid="{00000000-0005-0000-0000-0000C23E0000}"/>
    <cellStyle name="Normal 267" xfId="1924" xr:uid="{00000000-0005-0000-0000-0000C33E0000}"/>
    <cellStyle name="Normal 267 2" xfId="17702" xr:uid="{00000000-0005-0000-0000-0000C43E0000}"/>
    <cellStyle name="Normal 267 2 2" xfId="18151" xr:uid="{00000000-0005-0000-0000-0000C53E0000}"/>
    <cellStyle name="Normal 267 2 2 2" xfId="18823" xr:uid="{00000000-0005-0000-0000-0000C63E0000}"/>
    <cellStyle name="Normal 267 2 2 2 2" xfId="20159" xr:uid="{00000000-0005-0000-0000-0000C73E0000}"/>
    <cellStyle name="Normal 267 2 2 3" xfId="19497" xr:uid="{00000000-0005-0000-0000-0000C83E0000}"/>
    <cellStyle name="Normal 267 2 3" xfId="18492" xr:uid="{00000000-0005-0000-0000-0000C93E0000}"/>
    <cellStyle name="Normal 267 2 3 2" xfId="19828" xr:uid="{00000000-0005-0000-0000-0000CA3E0000}"/>
    <cellStyle name="Normal 267 2 4" xfId="19166" xr:uid="{00000000-0005-0000-0000-0000CB3E0000}"/>
    <cellStyle name="Normal 267 3" xfId="17985" xr:uid="{00000000-0005-0000-0000-0000CC3E0000}"/>
    <cellStyle name="Normal 267 3 2" xfId="18657" xr:uid="{00000000-0005-0000-0000-0000CD3E0000}"/>
    <cellStyle name="Normal 267 3 2 2" xfId="19993" xr:uid="{00000000-0005-0000-0000-0000CE3E0000}"/>
    <cellStyle name="Normal 267 3 3" xfId="19331" xr:uid="{00000000-0005-0000-0000-0000CF3E0000}"/>
    <cellStyle name="Normal 267 4" xfId="18326" xr:uid="{00000000-0005-0000-0000-0000D03E0000}"/>
    <cellStyle name="Normal 267 4 2" xfId="19662" xr:uid="{00000000-0005-0000-0000-0000D13E0000}"/>
    <cellStyle name="Normal 267 5" xfId="19000" xr:uid="{00000000-0005-0000-0000-0000D23E0000}"/>
    <cellStyle name="Normal 267 6" xfId="17452" xr:uid="{00000000-0005-0000-0000-0000D33E0000}"/>
    <cellStyle name="Normal 268" xfId="1925" xr:uid="{00000000-0005-0000-0000-0000D43E0000}"/>
    <cellStyle name="Normal 268 2" xfId="17669" xr:uid="{00000000-0005-0000-0000-0000D53E0000}"/>
    <cellStyle name="Normal 268 2 2" xfId="18118" xr:uid="{00000000-0005-0000-0000-0000D63E0000}"/>
    <cellStyle name="Normal 268 2 2 2" xfId="18790" xr:uid="{00000000-0005-0000-0000-0000D73E0000}"/>
    <cellStyle name="Normal 268 2 2 2 2" xfId="20126" xr:uid="{00000000-0005-0000-0000-0000D83E0000}"/>
    <cellStyle name="Normal 268 2 2 3" xfId="19464" xr:uid="{00000000-0005-0000-0000-0000D93E0000}"/>
    <cellStyle name="Normal 268 2 3" xfId="18459" xr:uid="{00000000-0005-0000-0000-0000DA3E0000}"/>
    <cellStyle name="Normal 268 2 3 2" xfId="19795" xr:uid="{00000000-0005-0000-0000-0000DB3E0000}"/>
    <cellStyle name="Normal 268 2 4" xfId="19133" xr:uid="{00000000-0005-0000-0000-0000DC3E0000}"/>
    <cellStyle name="Normal 268 3" xfId="17952" xr:uid="{00000000-0005-0000-0000-0000DD3E0000}"/>
    <cellStyle name="Normal 268 3 2" xfId="18624" xr:uid="{00000000-0005-0000-0000-0000DE3E0000}"/>
    <cellStyle name="Normal 268 3 2 2" xfId="19960" xr:uid="{00000000-0005-0000-0000-0000DF3E0000}"/>
    <cellStyle name="Normal 268 3 3" xfId="19298" xr:uid="{00000000-0005-0000-0000-0000E03E0000}"/>
    <cellStyle name="Normal 268 4" xfId="18293" xr:uid="{00000000-0005-0000-0000-0000E13E0000}"/>
    <cellStyle name="Normal 268 4 2" xfId="19629" xr:uid="{00000000-0005-0000-0000-0000E23E0000}"/>
    <cellStyle name="Normal 268 5" xfId="18967" xr:uid="{00000000-0005-0000-0000-0000E33E0000}"/>
    <cellStyle name="Normal 268 6" xfId="17389" xr:uid="{00000000-0005-0000-0000-0000E43E0000}"/>
    <cellStyle name="Normal 269" xfId="1926" xr:uid="{00000000-0005-0000-0000-0000E53E0000}"/>
    <cellStyle name="Normal 269 2" xfId="17699" xr:uid="{00000000-0005-0000-0000-0000E63E0000}"/>
    <cellStyle name="Normal 269 2 2" xfId="18148" xr:uid="{00000000-0005-0000-0000-0000E73E0000}"/>
    <cellStyle name="Normal 269 2 2 2" xfId="18820" xr:uid="{00000000-0005-0000-0000-0000E83E0000}"/>
    <cellStyle name="Normal 269 2 2 2 2" xfId="20156" xr:uid="{00000000-0005-0000-0000-0000E93E0000}"/>
    <cellStyle name="Normal 269 2 2 3" xfId="19494" xr:uid="{00000000-0005-0000-0000-0000EA3E0000}"/>
    <cellStyle name="Normal 269 2 3" xfId="18489" xr:uid="{00000000-0005-0000-0000-0000EB3E0000}"/>
    <cellStyle name="Normal 269 2 3 2" xfId="19825" xr:uid="{00000000-0005-0000-0000-0000EC3E0000}"/>
    <cellStyle name="Normal 269 2 4" xfId="19163" xr:uid="{00000000-0005-0000-0000-0000ED3E0000}"/>
    <cellStyle name="Normal 269 3" xfId="17982" xr:uid="{00000000-0005-0000-0000-0000EE3E0000}"/>
    <cellStyle name="Normal 269 3 2" xfId="18654" xr:uid="{00000000-0005-0000-0000-0000EF3E0000}"/>
    <cellStyle name="Normal 269 3 2 2" xfId="19990" xr:uid="{00000000-0005-0000-0000-0000F03E0000}"/>
    <cellStyle name="Normal 269 3 3" xfId="19328" xr:uid="{00000000-0005-0000-0000-0000F13E0000}"/>
    <cellStyle name="Normal 269 4" xfId="18323" xr:uid="{00000000-0005-0000-0000-0000F23E0000}"/>
    <cellStyle name="Normal 269 4 2" xfId="19659" xr:uid="{00000000-0005-0000-0000-0000F33E0000}"/>
    <cellStyle name="Normal 269 5" xfId="18997" xr:uid="{00000000-0005-0000-0000-0000F43E0000}"/>
    <cellStyle name="Normal 269 6" xfId="17444" xr:uid="{00000000-0005-0000-0000-0000F53E0000}"/>
    <cellStyle name="Normal 27" xfId="85" xr:uid="{00000000-0005-0000-0000-0000F63E0000}"/>
    <cellStyle name="Normal 27 2" xfId="222" xr:uid="{00000000-0005-0000-0000-0000F73E0000}"/>
    <cellStyle name="Normal 27 2 2" xfId="330" xr:uid="{00000000-0005-0000-0000-0000F83E0000}"/>
    <cellStyle name="Normal 27 2 2 2" xfId="14221" xr:uid="{00000000-0005-0000-0000-0000F93E0000}"/>
    <cellStyle name="Normal 27 2 3" xfId="438" xr:uid="{00000000-0005-0000-0000-0000FA3E0000}"/>
    <cellStyle name="Normal 27 2 4" xfId="1614" xr:uid="{00000000-0005-0000-0000-0000FB3E0000}"/>
    <cellStyle name="Normal 27 3" xfId="276" xr:uid="{00000000-0005-0000-0000-0000FC3E0000}"/>
    <cellStyle name="Normal 27 3 2" xfId="14222" xr:uid="{00000000-0005-0000-0000-0000FD3E0000}"/>
    <cellStyle name="Normal 27 4" xfId="384" xr:uid="{00000000-0005-0000-0000-0000FE3E0000}"/>
    <cellStyle name="Normal 27 4 2" xfId="20241" xr:uid="{00000000-0005-0000-0000-0000FF3E0000}"/>
    <cellStyle name="Normal 27 5" xfId="609" xr:uid="{00000000-0005-0000-0000-0000003F0000}"/>
    <cellStyle name="Normal 27_PEMBEBANAN BIAYA USAHA1" xfId="14223" xr:uid="{00000000-0005-0000-0000-0000013F0000}"/>
    <cellStyle name="Normal 270" xfId="1927" xr:uid="{00000000-0005-0000-0000-0000023F0000}"/>
    <cellStyle name="Normal 270 2" xfId="17672" xr:uid="{00000000-0005-0000-0000-0000033F0000}"/>
    <cellStyle name="Normal 270 2 2" xfId="18121" xr:uid="{00000000-0005-0000-0000-0000043F0000}"/>
    <cellStyle name="Normal 270 2 2 2" xfId="18793" xr:uid="{00000000-0005-0000-0000-0000053F0000}"/>
    <cellStyle name="Normal 270 2 2 2 2" xfId="20129" xr:uid="{00000000-0005-0000-0000-0000063F0000}"/>
    <cellStyle name="Normal 270 2 2 3" xfId="19467" xr:uid="{00000000-0005-0000-0000-0000073F0000}"/>
    <cellStyle name="Normal 270 2 3" xfId="18462" xr:uid="{00000000-0005-0000-0000-0000083F0000}"/>
    <cellStyle name="Normal 270 2 3 2" xfId="19798" xr:uid="{00000000-0005-0000-0000-0000093F0000}"/>
    <cellStyle name="Normal 270 2 4" xfId="19136" xr:uid="{00000000-0005-0000-0000-00000A3F0000}"/>
    <cellStyle name="Normal 270 3" xfId="17955" xr:uid="{00000000-0005-0000-0000-00000B3F0000}"/>
    <cellStyle name="Normal 270 3 2" xfId="18627" xr:uid="{00000000-0005-0000-0000-00000C3F0000}"/>
    <cellStyle name="Normal 270 3 2 2" xfId="19963" xr:uid="{00000000-0005-0000-0000-00000D3F0000}"/>
    <cellStyle name="Normal 270 3 3" xfId="19301" xr:uid="{00000000-0005-0000-0000-00000E3F0000}"/>
    <cellStyle name="Normal 270 4" xfId="18296" xr:uid="{00000000-0005-0000-0000-00000F3F0000}"/>
    <cellStyle name="Normal 270 4 2" xfId="19632" xr:uid="{00000000-0005-0000-0000-0000103F0000}"/>
    <cellStyle name="Normal 270 5" xfId="18970" xr:uid="{00000000-0005-0000-0000-0000113F0000}"/>
    <cellStyle name="Normal 270 6" xfId="17398" xr:uid="{00000000-0005-0000-0000-0000123F0000}"/>
    <cellStyle name="Normal 271" xfId="1928" xr:uid="{00000000-0005-0000-0000-0000133F0000}"/>
    <cellStyle name="Normal 271 2" xfId="17696" xr:uid="{00000000-0005-0000-0000-0000143F0000}"/>
    <cellStyle name="Normal 271 2 2" xfId="18145" xr:uid="{00000000-0005-0000-0000-0000153F0000}"/>
    <cellStyle name="Normal 271 2 2 2" xfId="18817" xr:uid="{00000000-0005-0000-0000-0000163F0000}"/>
    <cellStyle name="Normal 271 2 2 2 2" xfId="20153" xr:uid="{00000000-0005-0000-0000-0000173F0000}"/>
    <cellStyle name="Normal 271 2 2 3" xfId="19491" xr:uid="{00000000-0005-0000-0000-0000183F0000}"/>
    <cellStyle name="Normal 271 2 3" xfId="18486" xr:uid="{00000000-0005-0000-0000-0000193F0000}"/>
    <cellStyle name="Normal 271 2 3 2" xfId="19822" xr:uid="{00000000-0005-0000-0000-00001A3F0000}"/>
    <cellStyle name="Normal 271 2 4" xfId="19160" xr:uid="{00000000-0005-0000-0000-00001B3F0000}"/>
    <cellStyle name="Normal 271 3" xfId="17979" xr:uid="{00000000-0005-0000-0000-00001C3F0000}"/>
    <cellStyle name="Normal 271 3 2" xfId="18651" xr:uid="{00000000-0005-0000-0000-00001D3F0000}"/>
    <cellStyle name="Normal 271 3 2 2" xfId="19987" xr:uid="{00000000-0005-0000-0000-00001E3F0000}"/>
    <cellStyle name="Normal 271 3 3" xfId="19325" xr:uid="{00000000-0005-0000-0000-00001F3F0000}"/>
    <cellStyle name="Normal 271 4" xfId="18320" xr:uid="{00000000-0005-0000-0000-0000203F0000}"/>
    <cellStyle name="Normal 271 4 2" xfId="19656" xr:uid="{00000000-0005-0000-0000-0000213F0000}"/>
    <cellStyle name="Normal 271 5" xfId="18994" xr:uid="{00000000-0005-0000-0000-0000223F0000}"/>
    <cellStyle name="Normal 271 6" xfId="17438" xr:uid="{00000000-0005-0000-0000-0000233F0000}"/>
    <cellStyle name="Normal 272" xfId="1929" xr:uid="{00000000-0005-0000-0000-0000243F0000}"/>
    <cellStyle name="Normal 272 2" xfId="17675" xr:uid="{00000000-0005-0000-0000-0000253F0000}"/>
    <cellStyle name="Normal 272 2 2" xfId="18124" xr:uid="{00000000-0005-0000-0000-0000263F0000}"/>
    <cellStyle name="Normal 272 2 2 2" xfId="18796" xr:uid="{00000000-0005-0000-0000-0000273F0000}"/>
    <cellStyle name="Normal 272 2 2 2 2" xfId="20132" xr:uid="{00000000-0005-0000-0000-0000283F0000}"/>
    <cellStyle name="Normal 272 2 2 3" xfId="19470" xr:uid="{00000000-0005-0000-0000-0000293F0000}"/>
    <cellStyle name="Normal 272 2 3" xfId="18465" xr:uid="{00000000-0005-0000-0000-00002A3F0000}"/>
    <cellStyle name="Normal 272 2 3 2" xfId="19801" xr:uid="{00000000-0005-0000-0000-00002B3F0000}"/>
    <cellStyle name="Normal 272 2 4" xfId="19139" xr:uid="{00000000-0005-0000-0000-00002C3F0000}"/>
    <cellStyle name="Normal 272 3" xfId="17958" xr:uid="{00000000-0005-0000-0000-00002D3F0000}"/>
    <cellStyle name="Normal 272 3 2" xfId="18630" xr:uid="{00000000-0005-0000-0000-00002E3F0000}"/>
    <cellStyle name="Normal 272 3 2 2" xfId="19966" xr:uid="{00000000-0005-0000-0000-00002F3F0000}"/>
    <cellStyle name="Normal 272 3 3" xfId="19304" xr:uid="{00000000-0005-0000-0000-0000303F0000}"/>
    <cellStyle name="Normal 272 4" xfId="18299" xr:uid="{00000000-0005-0000-0000-0000313F0000}"/>
    <cellStyle name="Normal 272 4 2" xfId="19635" xr:uid="{00000000-0005-0000-0000-0000323F0000}"/>
    <cellStyle name="Normal 272 5" xfId="18973" xr:uid="{00000000-0005-0000-0000-0000333F0000}"/>
    <cellStyle name="Normal 272 6" xfId="17405" xr:uid="{00000000-0005-0000-0000-0000343F0000}"/>
    <cellStyle name="Normal 273" xfId="1930" xr:uid="{00000000-0005-0000-0000-0000353F0000}"/>
    <cellStyle name="Normal 273 2" xfId="17693" xr:uid="{00000000-0005-0000-0000-0000363F0000}"/>
    <cellStyle name="Normal 273 2 2" xfId="18142" xr:uid="{00000000-0005-0000-0000-0000373F0000}"/>
    <cellStyle name="Normal 273 2 2 2" xfId="18814" xr:uid="{00000000-0005-0000-0000-0000383F0000}"/>
    <cellStyle name="Normal 273 2 2 2 2" xfId="20150" xr:uid="{00000000-0005-0000-0000-0000393F0000}"/>
    <cellStyle name="Normal 273 2 2 3" xfId="19488" xr:uid="{00000000-0005-0000-0000-00003A3F0000}"/>
    <cellStyle name="Normal 273 2 3" xfId="18483" xr:uid="{00000000-0005-0000-0000-00003B3F0000}"/>
    <cellStyle name="Normal 273 2 3 2" xfId="19819" xr:uid="{00000000-0005-0000-0000-00003C3F0000}"/>
    <cellStyle name="Normal 273 2 4" xfId="19157" xr:uid="{00000000-0005-0000-0000-00003D3F0000}"/>
    <cellStyle name="Normal 273 3" xfId="17976" xr:uid="{00000000-0005-0000-0000-00003E3F0000}"/>
    <cellStyle name="Normal 273 3 2" xfId="18648" xr:uid="{00000000-0005-0000-0000-00003F3F0000}"/>
    <cellStyle name="Normal 273 3 2 2" xfId="19984" xr:uid="{00000000-0005-0000-0000-0000403F0000}"/>
    <cellStyle name="Normal 273 3 3" xfId="19322" xr:uid="{00000000-0005-0000-0000-0000413F0000}"/>
    <cellStyle name="Normal 273 4" xfId="18317" xr:uid="{00000000-0005-0000-0000-0000423F0000}"/>
    <cellStyle name="Normal 273 4 2" xfId="19653" xr:uid="{00000000-0005-0000-0000-0000433F0000}"/>
    <cellStyle name="Normal 273 5" xfId="18991" xr:uid="{00000000-0005-0000-0000-0000443F0000}"/>
    <cellStyle name="Normal 273 6" xfId="17433" xr:uid="{00000000-0005-0000-0000-0000453F0000}"/>
    <cellStyle name="Normal 274" xfId="1931" xr:uid="{00000000-0005-0000-0000-0000463F0000}"/>
    <cellStyle name="Normal 274 2" xfId="17678" xr:uid="{00000000-0005-0000-0000-0000473F0000}"/>
    <cellStyle name="Normal 274 2 2" xfId="18127" xr:uid="{00000000-0005-0000-0000-0000483F0000}"/>
    <cellStyle name="Normal 274 2 2 2" xfId="18799" xr:uid="{00000000-0005-0000-0000-0000493F0000}"/>
    <cellStyle name="Normal 274 2 2 2 2" xfId="20135" xr:uid="{00000000-0005-0000-0000-00004A3F0000}"/>
    <cellStyle name="Normal 274 2 2 3" xfId="19473" xr:uid="{00000000-0005-0000-0000-00004B3F0000}"/>
    <cellStyle name="Normal 274 2 3" xfId="18468" xr:uid="{00000000-0005-0000-0000-00004C3F0000}"/>
    <cellStyle name="Normal 274 2 3 2" xfId="19804" xr:uid="{00000000-0005-0000-0000-00004D3F0000}"/>
    <cellStyle name="Normal 274 2 4" xfId="19142" xr:uid="{00000000-0005-0000-0000-00004E3F0000}"/>
    <cellStyle name="Normal 274 3" xfId="17961" xr:uid="{00000000-0005-0000-0000-00004F3F0000}"/>
    <cellStyle name="Normal 274 3 2" xfId="18633" xr:uid="{00000000-0005-0000-0000-0000503F0000}"/>
    <cellStyle name="Normal 274 3 2 2" xfId="19969" xr:uid="{00000000-0005-0000-0000-0000513F0000}"/>
    <cellStyle name="Normal 274 3 3" xfId="19307" xr:uid="{00000000-0005-0000-0000-0000523F0000}"/>
    <cellStyle name="Normal 274 4" xfId="18302" xr:uid="{00000000-0005-0000-0000-0000533F0000}"/>
    <cellStyle name="Normal 274 4 2" xfId="19638" xr:uid="{00000000-0005-0000-0000-0000543F0000}"/>
    <cellStyle name="Normal 274 5" xfId="18976" xr:uid="{00000000-0005-0000-0000-0000553F0000}"/>
    <cellStyle name="Normal 274 6" xfId="17410" xr:uid="{00000000-0005-0000-0000-0000563F0000}"/>
    <cellStyle name="Normal 275" xfId="1932" xr:uid="{00000000-0005-0000-0000-0000573F0000}"/>
    <cellStyle name="Normal 275 2" xfId="17631" xr:uid="{00000000-0005-0000-0000-0000583F0000}"/>
    <cellStyle name="Normal 275 2 2" xfId="18080" xr:uid="{00000000-0005-0000-0000-0000593F0000}"/>
    <cellStyle name="Normal 275 2 2 2" xfId="18752" xr:uid="{00000000-0005-0000-0000-00005A3F0000}"/>
    <cellStyle name="Normal 275 2 2 2 2" xfId="20088" xr:uid="{00000000-0005-0000-0000-00005B3F0000}"/>
    <cellStyle name="Normal 275 2 2 3" xfId="19426" xr:uid="{00000000-0005-0000-0000-00005C3F0000}"/>
    <cellStyle name="Normal 275 2 3" xfId="18421" xr:uid="{00000000-0005-0000-0000-00005D3F0000}"/>
    <cellStyle name="Normal 275 2 3 2" xfId="19757" xr:uid="{00000000-0005-0000-0000-00005E3F0000}"/>
    <cellStyle name="Normal 275 2 4" xfId="19095" xr:uid="{00000000-0005-0000-0000-00005F3F0000}"/>
    <cellStyle name="Normal 275 3" xfId="17914" xr:uid="{00000000-0005-0000-0000-0000603F0000}"/>
    <cellStyle name="Normal 275 3 2" xfId="18586" xr:uid="{00000000-0005-0000-0000-0000613F0000}"/>
    <cellStyle name="Normal 275 3 2 2" xfId="19922" xr:uid="{00000000-0005-0000-0000-0000623F0000}"/>
    <cellStyle name="Normal 275 3 3" xfId="19260" xr:uid="{00000000-0005-0000-0000-0000633F0000}"/>
    <cellStyle name="Normal 275 4" xfId="18255" xr:uid="{00000000-0005-0000-0000-0000643F0000}"/>
    <cellStyle name="Normal 275 4 2" xfId="19591" xr:uid="{00000000-0005-0000-0000-0000653F0000}"/>
    <cellStyle name="Normal 275 5" xfId="18929" xr:uid="{00000000-0005-0000-0000-0000663F0000}"/>
    <cellStyle name="Normal 275 6" xfId="17291" xr:uid="{00000000-0005-0000-0000-0000673F0000}"/>
    <cellStyle name="Normal 276" xfId="1933" xr:uid="{00000000-0005-0000-0000-0000683F0000}"/>
    <cellStyle name="Normal 276 2" xfId="20753" xr:uid="{00000000-0005-0000-0000-0000693F0000}"/>
    <cellStyle name="Normal 276 3" xfId="17565" xr:uid="{00000000-0005-0000-0000-00006A3F0000}"/>
    <cellStyle name="Normal 277" xfId="1934" xr:uid="{00000000-0005-0000-0000-00006B3F0000}"/>
    <cellStyle name="Normal 277 2" xfId="17681" xr:uid="{00000000-0005-0000-0000-00006C3F0000}"/>
    <cellStyle name="Normal 277 2 2" xfId="18130" xr:uid="{00000000-0005-0000-0000-00006D3F0000}"/>
    <cellStyle name="Normal 277 2 2 2" xfId="18802" xr:uid="{00000000-0005-0000-0000-00006E3F0000}"/>
    <cellStyle name="Normal 277 2 2 2 2" xfId="20138" xr:uid="{00000000-0005-0000-0000-00006F3F0000}"/>
    <cellStyle name="Normal 277 2 2 3" xfId="19476" xr:uid="{00000000-0005-0000-0000-0000703F0000}"/>
    <cellStyle name="Normal 277 2 3" xfId="18471" xr:uid="{00000000-0005-0000-0000-0000713F0000}"/>
    <cellStyle name="Normal 277 2 3 2" xfId="19807" xr:uid="{00000000-0005-0000-0000-0000723F0000}"/>
    <cellStyle name="Normal 277 2 4" xfId="19145" xr:uid="{00000000-0005-0000-0000-0000733F0000}"/>
    <cellStyle name="Normal 277 3" xfId="17964" xr:uid="{00000000-0005-0000-0000-0000743F0000}"/>
    <cellStyle name="Normal 277 3 2" xfId="18636" xr:uid="{00000000-0005-0000-0000-0000753F0000}"/>
    <cellStyle name="Normal 277 3 2 2" xfId="19972" xr:uid="{00000000-0005-0000-0000-0000763F0000}"/>
    <cellStyle name="Normal 277 3 3" xfId="19310" xr:uid="{00000000-0005-0000-0000-0000773F0000}"/>
    <cellStyle name="Normal 277 4" xfId="18305" xr:uid="{00000000-0005-0000-0000-0000783F0000}"/>
    <cellStyle name="Normal 277 4 2" xfId="19641" xr:uid="{00000000-0005-0000-0000-0000793F0000}"/>
    <cellStyle name="Normal 277 5" xfId="18979" xr:uid="{00000000-0005-0000-0000-00007A3F0000}"/>
    <cellStyle name="Normal 277 6" xfId="17416" xr:uid="{00000000-0005-0000-0000-00007B3F0000}"/>
    <cellStyle name="Normal 278" xfId="1935" xr:uid="{00000000-0005-0000-0000-00007C3F0000}"/>
    <cellStyle name="Normal 278 2" xfId="17754" xr:uid="{00000000-0005-0000-0000-00007D3F0000}"/>
    <cellStyle name="Normal 278 2 2" xfId="18203" xr:uid="{00000000-0005-0000-0000-00007E3F0000}"/>
    <cellStyle name="Normal 278 2 2 2" xfId="18875" xr:uid="{00000000-0005-0000-0000-00007F3F0000}"/>
    <cellStyle name="Normal 278 2 2 2 2" xfId="20211" xr:uid="{00000000-0005-0000-0000-0000803F0000}"/>
    <cellStyle name="Normal 278 2 2 3" xfId="19549" xr:uid="{00000000-0005-0000-0000-0000813F0000}"/>
    <cellStyle name="Normal 278 2 3" xfId="18544" xr:uid="{00000000-0005-0000-0000-0000823F0000}"/>
    <cellStyle name="Normal 278 2 3 2" xfId="19880" xr:uid="{00000000-0005-0000-0000-0000833F0000}"/>
    <cellStyle name="Normal 278 2 4" xfId="19218" xr:uid="{00000000-0005-0000-0000-0000843F0000}"/>
    <cellStyle name="Normal 278 3" xfId="18037" xr:uid="{00000000-0005-0000-0000-0000853F0000}"/>
    <cellStyle name="Normal 278 3 2" xfId="18709" xr:uid="{00000000-0005-0000-0000-0000863F0000}"/>
    <cellStyle name="Normal 278 3 2 2" xfId="20045" xr:uid="{00000000-0005-0000-0000-0000873F0000}"/>
    <cellStyle name="Normal 278 3 3" xfId="19383" xr:uid="{00000000-0005-0000-0000-0000883F0000}"/>
    <cellStyle name="Normal 278 4" xfId="18378" xr:uid="{00000000-0005-0000-0000-0000893F0000}"/>
    <cellStyle name="Normal 278 4 2" xfId="19714" xr:uid="{00000000-0005-0000-0000-00008A3F0000}"/>
    <cellStyle name="Normal 278 5" xfId="19052" xr:uid="{00000000-0005-0000-0000-00008B3F0000}"/>
    <cellStyle name="Normal 278 6" xfId="17561" xr:uid="{00000000-0005-0000-0000-00008C3F0000}"/>
    <cellStyle name="Normal 279" xfId="1936" xr:uid="{00000000-0005-0000-0000-00008D3F0000}"/>
    <cellStyle name="Normal 279 2" xfId="17866" xr:uid="{00000000-0005-0000-0000-00008E3F0000}"/>
    <cellStyle name="Normal 279 3" xfId="20754" xr:uid="{00000000-0005-0000-0000-00008F3F0000}"/>
    <cellStyle name="Normal 279 4" xfId="17572" xr:uid="{00000000-0005-0000-0000-0000903F0000}"/>
    <cellStyle name="Normal 28" xfId="86" xr:uid="{00000000-0005-0000-0000-0000913F0000}"/>
    <cellStyle name="Normal 28 2" xfId="223" xr:uid="{00000000-0005-0000-0000-0000923F0000}"/>
    <cellStyle name="Normal 28 2 2" xfId="331" xr:uid="{00000000-0005-0000-0000-0000933F0000}"/>
    <cellStyle name="Normal 28 2 2 2" xfId="14224" xr:uid="{00000000-0005-0000-0000-0000943F0000}"/>
    <cellStyle name="Normal 28 2 3" xfId="439" xr:uid="{00000000-0005-0000-0000-0000953F0000}"/>
    <cellStyle name="Normal 28 2 4" xfId="1937" xr:uid="{00000000-0005-0000-0000-0000963F0000}"/>
    <cellStyle name="Normal 28 3" xfId="277" xr:uid="{00000000-0005-0000-0000-0000973F0000}"/>
    <cellStyle name="Normal 28 3 2" xfId="14225" xr:uid="{00000000-0005-0000-0000-0000983F0000}"/>
    <cellStyle name="Normal 28 4" xfId="385" xr:uid="{00000000-0005-0000-0000-0000993F0000}"/>
    <cellStyle name="Normal 28 4 2" xfId="20755" xr:uid="{00000000-0005-0000-0000-00009A3F0000}"/>
    <cellStyle name="Normal 28 5" xfId="610" xr:uid="{00000000-0005-0000-0000-00009B3F0000}"/>
    <cellStyle name="Normal 28 5 2" xfId="2096" xr:uid="{00000000-0005-0000-0000-00009C3F0000}"/>
    <cellStyle name="Normal 28_PEMBEBANAN BIAYA USAHA1" xfId="14226" xr:uid="{00000000-0005-0000-0000-00009D3F0000}"/>
    <cellStyle name="Normal 280" xfId="1938" xr:uid="{00000000-0005-0000-0000-00009E3F0000}"/>
    <cellStyle name="Normal 280 2" xfId="18207" xr:uid="{00000000-0005-0000-0000-00009F3F0000}"/>
    <cellStyle name="Normal 280 2 2" xfId="18879" xr:uid="{00000000-0005-0000-0000-0000A03F0000}"/>
    <cellStyle name="Normal 280 2 2 2" xfId="20215" xr:uid="{00000000-0005-0000-0000-0000A13F0000}"/>
    <cellStyle name="Normal 280 2 3" xfId="19553" xr:uid="{00000000-0005-0000-0000-0000A23F0000}"/>
    <cellStyle name="Normal 280 3" xfId="18548" xr:uid="{00000000-0005-0000-0000-0000A33F0000}"/>
    <cellStyle name="Normal 280 3 2" xfId="19884" xr:uid="{00000000-0005-0000-0000-0000A43F0000}"/>
    <cellStyle name="Normal 280 4" xfId="19222" xr:uid="{00000000-0005-0000-0000-0000A53F0000}"/>
    <cellStyle name="Normal 280 5" xfId="17864" xr:uid="{00000000-0005-0000-0000-0000A63F0000}"/>
    <cellStyle name="Normal 281" xfId="1939" xr:uid="{00000000-0005-0000-0000-0000A73F0000}"/>
    <cellStyle name="Normal 281 2" xfId="20756" xr:uid="{00000000-0005-0000-0000-0000A83F0000}"/>
    <cellStyle name="Normal 281 2 2" xfId="21175" xr:uid="{00000000-0005-0000-0000-0000A93F0000}"/>
    <cellStyle name="Normal 281 3" xfId="17755" xr:uid="{00000000-0005-0000-0000-0000AA3F0000}"/>
    <cellStyle name="Normal 282" xfId="1940" xr:uid="{00000000-0005-0000-0000-0000AB3F0000}"/>
    <cellStyle name="Normal 282 2" xfId="20757" xr:uid="{00000000-0005-0000-0000-0000AC3F0000}"/>
    <cellStyle name="Normal 282 3" xfId="17843" xr:uid="{00000000-0005-0000-0000-0000AD3F0000}"/>
    <cellStyle name="Normal 283" xfId="1941" xr:uid="{00000000-0005-0000-0000-0000AE3F0000}"/>
    <cellStyle name="Normal 283 2" xfId="18038" xr:uid="{00000000-0005-0000-0000-0000AF3F0000}"/>
    <cellStyle name="Normal 283 2 2" xfId="18710" xr:uid="{00000000-0005-0000-0000-0000B03F0000}"/>
    <cellStyle name="Normal 283 2 2 2" xfId="20046" xr:uid="{00000000-0005-0000-0000-0000B13F0000}"/>
    <cellStyle name="Normal 283 2 3" xfId="19384" xr:uid="{00000000-0005-0000-0000-0000B23F0000}"/>
    <cellStyle name="Normal 283 3" xfId="18379" xr:uid="{00000000-0005-0000-0000-0000B33F0000}"/>
    <cellStyle name="Normal 283 3 2" xfId="19715" xr:uid="{00000000-0005-0000-0000-0000B43F0000}"/>
    <cellStyle name="Normal 283 4" xfId="19053" xr:uid="{00000000-0005-0000-0000-0000B53F0000}"/>
    <cellStyle name="Normal 283 5" xfId="17570" xr:uid="{00000000-0005-0000-0000-0000B63F0000}"/>
    <cellStyle name="Normal 284" xfId="1942" xr:uid="{00000000-0005-0000-0000-0000B73F0000}"/>
    <cellStyle name="Normal 284 2" xfId="18068" xr:uid="{00000000-0005-0000-0000-0000B83F0000}"/>
    <cellStyle name="Normal 284 2 2" xfId="18740" xr:uid="{00000000-0005-0000-0000-0000B93F0000}"/>
    <cellStyle name="Normal 284 2 2 2" xfId="20076" xr:uid="{00000000-0005-0000-0000-0000BA3F0000}"/>
    <cellStyle name="Normal 284 2 3" xfId="19414" xr:uid="{00000000-0005-0000-0000-0000BB3F0000}"/>
    <cellStyle name="Normal 284 3" xfId="18409" xr:uid="{00000000-0005-0000-0000-0000BC3F0000}"/>
    <cellStyle name="Normal 284 3 2" xfId="19745" xr:uid="{00000000-0005-0000-0000-0000BD3F0000}"/>
    <cellStyle name="Normal 284 4" xfId="19083" xr:uid="{00000000-0005-0000-0000-0000BE3F0000}"/>
    <cellStyle name="Normal 284 5" xfId="17619" xr:uid="{00000000-0005-0000-0000-0000BF3F0000}"/>
    <cellStyle name="Normal 284 6" xfId="21181" xr:uid="{00000000-0005-0000-0000-0000C03F0000}"/>
    <cellStyle name="Normal 285" xfId="1943" xr:uid="{00000000-0005-0000-0000-0000C13F0000}"/>
    <cellStyle name="Normal 285 2" xfId="18050" xr:uid="{00000000-0005-0000-0000-0000C23F0000}"/>
    <cellStyle name="Normal 285 2 2" xfId="18722" xr:uid="{00000000-0005-0000-0000-0000C33F0000}"/>
    <cellStyle name="Normal 285 2 2 2" xfId="20058" xr:uid="{00000000-0005-0000-0000-0000C43F0000}"/>
    <cellStyle name="Normal 285 2 3" xfId="19396" xr:uid="{00000000-0005-0000-0000-0000C53F0000}"/>
    <cellStyle name="Normal 285 3" xfId="18391" xr:uid="{00000000-0005-0000-0000-0000C63F0000}"/>
    <cellStyle name="Normal 285 3 2" xfId="19727" xr:uid="{00000000-0005-0000-0000-0000C73F0000}"/>
    <cellStyle name="Normal 285 4" xfId="19065" xr:uid="{00000000-0005-0000-0000-0000C83F0000}"/>
    <cellStyle name="Normal 285 5" xfId="17589" xr:uid="{00000000-0005-0000-0000-0000C93F0000}"/>
    <cellStyle name="Normal 285 6" xfId="21161" xr:uid="{00000000-0005-0000-0000-0000CA3F0000}"/>
    <cellStyle name="Normal 286" xfId="1944" xr:uid="{00000000-0005-0000-0000-0000CB3F0000}"/>
    <cellStyle name="Normal 286 2" xfId="18066" xr:uid="{00000000-0005-0000-0000-0000CC3F0000}"/>
    <cellStyle name="Normal 286 2 2" xfId="18738" xr:uid="{00000000-0005-0000-0000-0000CD3F0000}"/>
    <cellStyle name="Normal 286 2 2 2" xfId="20074" xr:uid="{00000000-0005-0000-0000-0000CE3F0000}"/>
    <cellStyle name="Normal 286 2 3" xfId="19412" xr:uid="{00000000-0005-0000-0000-0000CF3F0000}"/>
    <cellStyle name="Normal 286 3" xfId="18407" xr:uid="{00000000-0005-0000-0000-0000D03F0000}"/>
    <cellStyle name="Normal 286 3 2" xfId="19743" xr:uid="{00000000-0005-0000-0000-0000D13F0000}"/>
    <cellStyle name="Normal 286 4" xfId="19081" xr:uid="{00000000-0005-0000-0000-0000D23F0000}"/>
    <cellStyle name="Normal 286 5" xfId="17613" xr:uid="{00000000-0005-0000-0000-0000D33F0000}"/>
    <cellStyle name="Normal 286 6" xfId="21166" xr:uid="{00000000-0005-0000-0000-0000D43F0000}"/>
    <cellStyle name="Normal 287" xfId="1945" xr:uid="{00000000-0005-0000-0000-0000D53F0000}"/>
    <cellStyle name="Normal 287 2" xfId="20758" xr:uid="{00000000-0005-0000-0000-0000D63F0000}"/>
    <cellStyle name="Normal 287 3" xfId="17868" xr:uid="{00000000-0005-0000-0000-0000D73F0000}"/>
    <cellStyle name="Normal 288" xfId="1946" xr:uid="{00000000-0005-0000-0000-0000D83F0000}"/>
    <cellStyle name="Normal 288 2" xfId="20759" xr:uid="{00000000-0005-0000-0000-0000D93F0000}"/>
    <cellStyle name="Normal 288 3" xfId="18209" xr:uid="{00000000-0005-0000-0000-0000DA3F0000}"/>
    <cellStyle name="Normal 289" xfId="1947" xr:uid="{00000000-0005-0000-0000-0000DB3F0000}"/>
    <cellStyle name="Normal 289 2" xfId="18550" xr:uid="{00000000-0005-0000-0000-0000DC3F0000}"/>
    <cellStyle name="Normal 289 2 2" xfId="19886" xr:uid="{00000000-0005-0000-0000-0000DD3F0000}"/>
    <cellStyle name="Normal 289 3" xfId="19224" xr:uid="{00000000-0005-0000-0000-0000DE3F0000}"/>
    <cellStyle name="Normal 289 4" xfId="17867" xr:uid="{00000000-0005-0000-0000-0000DF3F0000}"/>
    <cellStyle name="Normal 29" xfId="87" xr:uid="{00000000-0005-0000-0000-0000E03F0000}"/>
    <cellStyle name="Normal 29 10" xfId="2098" xr:uid="{00000000-0005-0000-0000-0000E13F0000}"/>
    <cellStyle name="Normal 29 2" xfId="224" xr:uid="{00000000-0005-0000-0000-0000E23F0000}"/>
    <cellStyle name="Normal 29 2 2" xfId="332" xr:uid="{00000000-0005-0000-0000-0000E33F0000}"/>
    <cellStyle name="Normal 29 2 2 2" xfId="14227" xr:uid="{00000000-0005-0000-0000-0000E43F0000}"/>
    <cellStyle name="Normal 29 2 3" xfId="440" xr:uid="{00000000-0005-0000-0000-0000E53F0000}"/>
    <cellStyle name="Normal 29 2 4" xfId="1948" xr:uid="{00000000-0005-0000-0000-0000E63F0000}"/>
    <cellStyle name="Normal 29 3" xfId="278" xr:uid="{00000000-0005-0000-0000-0000E73F0000}"/>
    <cellStyle name="Normal 29 3 2" xfId="14228" xr:uid="{00000000-0005-0000-0000-0000E83F0000}"/>
    <cellStyle name="Normal 29 4" xfId="386" xr:uid="{00000000-0005-0000-0000-0000E93F0000}"/>
    <cellStyle name="Normal 29 4 2" xfId="17478" xr:uid="{00000000-0005-0000-0000-0000EA3F0000}"/>
    <cellStyle name="Normal 29 4 2 2" xfId="17715" xr:uid="{00000000-0005-0000-0000-0000EB3F0000}"/>
    <cellStyle name="Normal 29 4 2 2 2" xfId="18164" xr:uid="{00000000-0005-0000-0000-0000EC3F0000}"/>
    <cellStyle name="Normal 29 4 2 2 2 2" xfId="18836" xr:uid="{00000000-0005-0000-0000-0000ED3F0000}"/>
    <cellStyle name="Normal 29 4 2 2 2 2 2" xfId="20172" xr:uid="{00000000-0005-0000-0000-0000EE3F0000}"/>
    <cellStyle name="Normal 29 4 2 2 2 3" xfId="19510" xr:uid="{00000000-0005-0000-0000-0000EF3F0000}"/>
    <cellStyle name="Normal 29 4 2 2 3" xfId="18505" xr:uid="{00000000-0005-0000-0000-0000F03F0000}"/>
    <cellStyle name="Normal 29 4 2 2 3 2" xfId="19841" xr:uid="{00000000-0005-0000-0000-0000F13F0000}"/>
    <cellStyle name="Normal 29 4 2 2 4" xfId="19179" xr:uid="{00000000-0005-0000-0000-0000F23F0000}"/>
    <cellStyle name="Normal 29 4 2 3" xfId="17998" xr:uid="{00000000-0005-0000-0000-0000F33F0000}"/>
    <cellStyle name="Normal 29 4 2 3 2" xfId="18670" xr:uid="{00000000-0005-0000-0000-0000F43F0000}"/>
    <cellStyle name="Normal 29 4 2 3 2 2" xfId="20006" xr:uid="{00000000-0005-0000-0000-0000F53F0000}"/>
    <cellStyle name="Normal 29 4 2 3 3" xfId="19344" xr:uid="{00000000-0005-0000-0000-0000F63F0000}"/>
    <cellStyle name="Normal 29 4 2 4" xfId="18339" xr:uid="{00000000-0005-0000-0000-0000F73F0000}"/>
    <cellStyle name="Normal 29 4 2 4 2" xfId="19675" xr:uid="{00000000-0005-0000-0000-0000F83F0000}"/>
    <cellStyle name="Normal 29 4 2 5" xfId="19013" xr:uid="{00000000-0005-0000-0000-0000F93F0000}"/>
    <cellStyle name="Normal 29 4 3" xfId="17606" xr:uid="{00000000-0005-0000-0000-0000FA3F0000}"/>
    <cellStyle name="Normal 29 4 3 2" xfId="18063" xr:uid="{00000000-0005-0000-0000-0000FB3F0000}"/>
    <cellStyle name="Normal 29 4 3 2 2" xfId="18735" xr:uid="{00000000-0005-0000-0000-0000FC3F0000}"/>
    <cellStyle name="Normal 29 4 3 2 2 2" xfId="20071" xr:uid="{00000000-0005-0000-0000-0000FD3F0000}"/>
    <cellStyle name="Normal 29 4 3 2 3" xfId="19409" xr:uid="{00000000-0005-0000-0000-0000FE3F0000}"/>
    <cellStyle name="Normal 29 4 3 3" xfId="18404" xr:uid="{00000000-0005-0000-0000-0000FF3F0000}"/>
    <cellStyle name="Normal 29 4 3 3 2" xfId="19740" xr:uid="{00000000-0005-0000-0000-000000400000}"/>
    <cellStyle name="Normal 29 4 3 4" xfId="19078" xr:uid="{00000000-0005-0000-0000-000001400000}"/>
    <cellStyle name="Normal 29 4 4" xfId="17896" xr:uid="{00000000-0005-0000-0000-000002400000}"/>
    <cellStyle name="Normal 29 4 4 2" xfId="18572" xr:uid="{00000000-0005-0000-0000-000003400000}"/>
    <cellStyle name="Normal 29 4 4 2 2" xfId="19908" xr:uid="{00000000-0005-0000-0000-000004400000}"/>
    <cellStyle name="Normal 29 4 4 3" xfId="19246" xr:uid="{00000000-0005-0000-0000-000005400000}"/>
    <cellStyle name="Normal 29 4 5" xfId="18242" xr:uid="{00000000-0005-0000-0000-000006400000}"/>
    <cellStyle name="Normal 29 4 5 2" xfId="19578" xr:uid="{00000000-0005-0000-0000-000007400000}"/>
    <cellStyle name="Normal 29 4 6" xfId="18916" xr:uid="{00000000-0005-0000-0000-000008400000}"/>
    <cellStyle name="Normal 29 4 7" xfId="14229" xr:uid="{00000000-0005-0000-0000-000009400000}"/>
    <cellStyle name="Normal 29 5" xfId="611" xr:uid="{00000000-0005-0000-0000-00000A400000}"/>
    <cellStyle name="Normal 29 5 2" xfId="17641" xr:uid="{00000000-0005-0000-0000-00000B400000}"/>
    <cellStyle name="Normal 29 5 2 2" xfId="18090" xr:uid="{00000000-0005-0000-0000-00000C400000}"/>
    <cellStyle name="Normal 29 5 2 2 2" xfId="18762" xr:uid="{00000000-0005-0000-0000-00000D400000}"/>
    <cellStyle name="Normal 29 5 2 2 2 2" xfId="20098" xr:uid="{00000000-0005-0000-0000-00000E400000}"/>
    <cellStyle name="Normal 29 5 2 2 3" xfId="19436" xr:uid="{00000000-0005-0000-0000-00000F400000}"/>
    <cellStyle name="Normal 29 5 2 3" xfId="18431" xr:uid="{00000000-0005-0000-0000-000010400000}"/>
    <cellStyle name="Normal 29 5 2 3 2" xfId="19767" xr:uid="{00000000-0005-0000-0000-000011400000}"/>
    <cellStyle name="Normal 29 5 2 4" xfId="19105" xr:uid="{00000000-0005-0000-0000-000012400000}"/>
    <cellStyle name="Normal 29 5 3" xfId="17924" xr:uid="{00000000-0005-0000-0000-000013400000}"/>
    <cellStyle name="Normal 29 5 3 2" xfId="18596" xr:uid="{00000000-0005-0000-0000-000014400000}"/>
    <cellStyle name="Normal 29 5 3 2 2" xfId="19932" xr:uid="{00000000-0005-0000-0000-000015400000}"/>
    <cellStyle name="Normal 29 5 3 3" xfId="19270" xr:uid="{00000000-0005-0000-0000-000016400000}"/>
    <cellStyle name="Normal 29 5 4" xfId="18265" xr:uid="{00000000-0005-0000-0000-000017400000}"/>
    <cellStyle name="Normal 29 5 4 2" xfId="19601" xr:uid="{00000000-0005-0000-0000-000018400000}"/>
    <cellStyle name="Normal 29 5 5" xfId="18939" xr:uid="{00000000-0005-0000-0000-000019400000}"/>
    <cellStyle name="Normal 29 5 6" xfId="17305" xr:uid="{00000000-0005-0000-0000-00001A400000}"/>
    <cellStyle name="Normal 29 6" xfId="17588" xr:uid="{00000000-0005-0000-0000-00001B400000}"/>
    <cellStyle name="Normal 29 6 2" xfId="18049" xr:uid="{00000000-0005-0000-0000-00001C400000}"/>
    <cellStyle name="Normal 29 6 2 2" xfId="18721" xr:uid="{00000000-0005-0000-0000-00001D400000}"/>
    <cellStyle name="Normal 29 6 2 2 2" xfId="20057" xr:uid="{00000000-0005-0000-0000-00001E400000}"/>
    <cellStyle name="Normal 29 6 2 3" xfId="19395" xr:uid="{00000000-0005-0000-0000-00001F400000}"/>
    <cellStyle name="Normal 29 6 3" xfId="18390" xr:uid="{00000000-0005-0000-0000-000020400000}"/>
    <cellStyle name="Normal 29 6 3 2" xfId="19726" xr:uid="{00000000-0005-0000-0000-000021400000}"/>
    <cellStyle name="Normal 29 6 4" xfId="19064" xr:uid="{00000000-0005-0000-0000-000022400000}"/>
    <cellStyle name="Normal 29 7" xfId="17884" xr:uid="{00000000-0005-0000-0000-000023400000}"/>
    <cellStyle name="Normal 29 7 2" xfId="18560" xr:uid="{00000000-0005-0000-0000-000024400000}"/>
    <cellStyle name="Normal 29 7 2 2" xfId="19896" xr:uid="{00000000-0005-0000-0000-000025400000}"/>
    <cellStyle name="Normal 29 7 3" xfId="19234" xr:uid="{00000000-0005-0000-0000-000026400000}"/>
    <cellStyle name="Normal 29 8" xfId="18230" xr:uid="{00000000-0005-0000-0000-000027400000}"/>
    <cellStyle name="Normal 29 8 2" xfId="19566" xr:uid="{00000000-0005-0000-0000-000028400000}"/>
    <cellStyle name="Normal 29 9" xfId="18904" xr:uid="{00000000-0005-0000-0000-000029400000}"/>
    <cellStyle name="Normal 29_PEMBEBANAN BIAYA USAHA1" xfId="14230" xr:uid="{00000000-0005-0000-0000-00002A400000}"/>
    <cellStyle name="Normal 290" xfId="1949" xr:uid="{00000000-0005-0000-0000-00002B400000}"/>
    <cellStyle name="Normal 290 2" xfId="18574" xr:uid="{00000000-0005-0000-0000-00002C400000}"/>
    <cellStyle name="Normal 290 2 2" xfId="19910" xr:uid="{00000000-0005-0000-0000-00002D400000}"/>
    <cellStyle name="Normal 290 3" xfId="19248" xr:uid="{00000000-0005-0000-0000-00002E400000}"/>
    <cellStyle name="Normal 290 4" xfId="17902" xr:uid="{00000000-0005-0000-0000-00002F400000}"/>
    <cellStyle name="Normal 291" xfId="1950" xr:uid="{00000000-0005-0000-0000-000030400000}"/>
    <cellStyle name="Normal 291 2" xfId="20760" xr:uid="{00000000-0005-0000-0000-000031400000}"/>
    <cellStyle name="Normal 291 3" xfId="18214" xr:uid="{00000000-0005-0000-0000-000032400000}"/>
    <cellStyle name="Normal 292" xfId="1951" xr:uid="{00000000-0005-0000-0000-000033400000}"/>
    <cellStyle name="Normal 292 2" xfId="20761" xr:uid="{00000000-0005-0000-0000-000034400000}"/>
    <cellStyle name="Normal 292 3" xfId="18881" xr:uid="{00000000-0005-0000-0000-000035400000}"/>
    <cellStyle name="Normal 293" xfId="1952" xr:uid="{00000000-0005-0000-0000-000036400000}"/>
    <cellStyle name="Normal 293 2" xfId="19555" xr:uid="{00000000-0005-0000-0000-000037400000}"/>
    <cellStyle name="Normal 293 3" xfId="18212" xr:uid="{00000000-0005-0000-0000-000038400000}"/>
    <cellStyle name="Normal 294" xfId="1953" xr:uid="{00000000-0005-0000-0000-000039400000}"/>
    <cellStyle name="Normal 294 2" xfId="20217" xr:uid="{00000000-0005-0000-0000-00003A400000}"/>
    <cellStyle name="Normal 294 3" xfId="18884" xr:uid="{00000000-0005-0000-0000-00003B400000}"/>
    <cellStyle name="Normal 295" xfId="1954" xr:uid="{00000000-0005-0000-0000-00003C400000}"/>
    <cellStyle name="Normal 295 2" xfId="20218" xr:uid="{00000000-0005-0000-0000-00003D400000}"/>
    <cellStyle name="Normal 295 3" xfId="18885" xr:uid="{00000000-0005-0000-0000-00003E400000}"/>
    <cellStyle name="Normal 296" xfId="1955" xr:uid="{00000000-0005-0000-0000-00003F400000}"/>
    <cellStyle name="Normal 296 2" xfId="20762" xr:uid="{00000000-0005-0000-0000-000040400000}"/>
    <cellStyle name="Normal 296 3" xfId="18888" xr:uid="{00000000-0005-0000-0000-000041400000}"/>
    <cellStyle name="Normal 297" xfId="1956" xr:uid="{00000000-0005-0000-0000-000042400000}"/>
    <cellStyle name="Normal 297 2" xfId="18886" xr:uid="{00000000-0005-0000-0000-000043400000}"/>
    <cellStyle name="Normal 298" xfId="1957" xr:uid="{00000000-0005-0000-0000-000044400000}"/>
    <cellStyle name="Normal 298 2" xfId="20219" xr:uid="{00000000-0005-0000-0000-000045400000}"/>
    <cellStyle name="Normal 299" xfId="1958" xr:uid="{00000000-0005-0000-0000-000046400000}"/>
    <cellStyle name="Normal 299 2" xfId="20220" xr:uid="{00000000-0005-0000-0000-000047400000}"/>
    <cellStyle name="Normal 3" xfId="88" xr:uid="{00000000-0005-0000-0000-000048400000}"/>
    <cellStyle name="Normal 3 10" xfId="14231" xr:uid="{00000000-0005-0000-0000-000049400000}"/>
    <cellStyle name="Normal 3 100" xfId="14232" xr:uid="{00000000-0005-0000-0000-00004A400000}"/>
    <cellStyle name="Normal 3 101" xfId="14233" xr:uid="{00000000-0005-0000-0000-00004B400000}"/>
    <cellStyle name="Normal 3 102" xfId="14234" xr:uid="{00000000-0005-0000-0000-00004C400000}"/>
    <cellStyle name="Normal 3 103" xfId="14235" xr:uid="{00000000-0005-0000-0000-00004D400000}"/>
    <cellStyle name="Normal 3 104" xfId="14236" xr:uid="{00000000-0005-0000-0000-00004E400000}"/>
    <cellStyle name="Normal 3 105" xfId="14237" xr:uid="{00000000-0005-0000-0000-00004F400000}"/>
    <cellStyle name="Normal 3 106" xfId="14238" xr:uid="{00000000-0005-0000-0000-000050400000}"/>
    <cellStyle name="Normal 3 107" xfId="14239" xr:uid="{00000000-0005-0000-0000-000051400000}"/>
    <cellStyle name="Normal 3 108" xfId="14240" xr:uid="{00000000-0005-0000-0000-000052400000}"/>
    <cellStyle name="Normal 3 109" xfId="14241" xr:uid="{00000000-0005-0000-0000-000053400000}"/>
    <cellStyle name="Normal 3 11" xfId="14242" xr:uid="{00000000-0005-0000-0000-000054400000}"/>
    <cellStyle name="Normal 3 110" xfId="14243" xr:uid="{00000000-0005-0000-0000-000055400000}"/>
    <cellStyle name="Normal 3 111" xfId="14244" xr:uid="{00000000-0005-0000-0000-000056400000}"/>
    <cellStyle name="Normal 3 112" xfId="14245" xr:uid="{00000000-0005-0000-0000-000057400000}"/>
    <cellStyle name="Normal 3 113" xfId="14246" xr:uid="{00000000-0005-0000-0000-000058400000}"/>
    <cellStyle name="Normal 3 114" xfId="14247" xr:uid="{00000000-0005-0000-0000-000059400000}"/>
    <cellStyle name="Normal 3 115" xfId="14248" xr:uid="{00000000-0005-0000-0000-00005A400000}"/>
    <cellStyle name="Normal 3 116" xfId="14249" xr:uid="{00000000-0005-0000-0000-00005B400000}"/>
    <cellStyle name="Normal 3 117" xfId="14250" xr:uid="{00000000-0005-0000-0000-00005C400000}"/>
    <cellStyle name="Normal 3 118" xfId="14251" xr:uid="{00000000-0005-0000-0000-00005D400000}"/>
    <cellStyle name="Normal 3 119" xfId="14252" xr:uid="{00000000-0005-0000-0000-00005E400000}"/>
    <cellStyle name="Normal 3 12" xfId="14253" xr:uid="{00000000-0005-0000-0000-00005F400000}"/>
    <cellStyle name="Normal 3 120" xfId="14254" xr:uid="{00000000-0005-0000-0000-000060400000}"/>
    <cellStyle name="Normal 3 121" xfId="14255" xr:uid="{00000000-0005-0000-0000-000061400000}"/>
    <cellStyle name="Normal 3 122" xfId="14256" xr:uid="{00000000-0005-0000-0000-000062400000}"/>
    <cellStyle name="Normal 3 123" xfId="14257" xr:uid="{00000000-0005-0000-0000-000063400000}"/>
    <cellStyle name="Normal 3 124" xfId="14258" xr:uid="{00000000-0005-0000-0000-000064400000}"/>
    <cellStyle name="Normal 3 125" xfId="14259" xr:uid="{00000000-0005-0000-0000-000065400000}"/>
    <cellStyle name="Normal 3 126" xfId="14260" xr:uid="{00000000-0005-0000-0000-000066400000}"/>
    <cellStyle name="Normal 3 127" xfId="14261" xr:uid="{00000000-0005-0000-0000-000067400000}"/>
    <cellStyle name="Normal 3 128" xfId="14262" xr:uid="{00000000-0005-0000-0000-000068400000}"/>
    <cellStyle name="Normal 3 129" xfId="14263" xr:uid="{00000000-0005-0000-0000-000069400000}"/>
    <cellStyle name="Normal 3 13" xfId="14264" xr:uid="{00000000-0005-0000-0000-00006A400000}"/>
    <cellStyle name="Normal 3 130" xfId="14265" xr:uid="{00000000-0005-0000-0000-00006B400000}"/>
    <cellStyle name="Normal 3 131" xfId="14266" xr:uid="{00000000-0005-0000-0000-00006C400000}"/>
    <cellStyle name="Normal 3 132" xfId="14267" xr:uid="{00000000-0005-0000-0000-00006D400000}"/>
    <cellStyle name="Normal 3 133" xfId="14268" xr:uid="{00000000-0005-0000-0000-00006E400000}"/>
    <cellStyle name="Normal 3 134" xfId="14269" xr:uid="{00000000-0005-0000-0000-00006F400000}"/>
    <cellStyle name="Normal 3 135" xfId="14270" xr:uid="{00000000-0005-0000-0000-000070400000}"/>
    <cellStyle name="Normal 3 136" xfId="14271" xr:uid="{00000000-0005-0000-0000-000071400000}"/>
    <cellStyle name="Normal 3 137" xfId="14272" xr:uid="{00000000-0005-0000-0000-000072400000}"/>
    <cellStyle name="Normal 3 138" xfId="14273" xr:uid="{00000000-0005-0000-0000-000073400000}"/>
    <cellStyle name="Normal 3 139" xfId="14274" xr:uid="{00000000-0005-0000-0000-000074400000}"/>
    <cellStyle name="Normal 3 14" xfId="14275" xr:uid="{00000000-0005-0000-0000-000075400000}"/>
    <cellStyle name="Normal 3 140" xfId="14276" xr:uid="{00000000-0005-0000-0000-000076400000}"/>
    <cellStyle name="Normal 3 141" xfId="14277" xr:uid="{00000000-0005-0000-0000-000077400000}"/>
    <cellStyle name="Normal 3 142" xfId="14278" xr:uid="{00000000-0005-0000-0000-000078400000}"/>
    <cellStyle name="Normal 3 143" xfId="14279" xr:uid="{00000000-0005-0000-0000-000079400000}"/>
    <cellStyle name="Normal 3 144" xfId="14280" xr:uid="{00000000-0005-0000-0000-00007A400000}"/>
    <cellStyle name="Normal 3 145" xfId="14281" xr:uid="{00000000-0005-0000-0000-00007B400000}"/>
    <cellStyle name="Normal 3 146" xfId="14282" xr:uid="{00000000-0005-0000-0000-00007C400000}"/>
    <cellStyle name="Normal 3 147" xfId="14283" xr:uid="{00000000-0005-0000-0000-00007D400000}"/>
    <cellStyle name="Normal 3 148" xfId="14284" xr:uid="{00000000-0005-0000-0000-00007E400000}"/>
    <cellStyle name="Normal 3 149" xfId="14285" xr:uid="{00000000-0005-0000-0000-00007F400000}"/>
    <cellStyle name="Normal 3 15" xfId="14286" xr:uid="{00000000-0005-0000-0000-000080400000}"/>
    <cellStyle name="Normal 3 150" xfId="14287" xr:uid="{00000000-0005-0000-0000-000081400000}"/>
    <cellStyle name="Normal 3 151" xfId="14288" xr:uid="{00000000-0005-0000-0000-000082400000}"/>
    <cellStyle name="Normal 3 152" xfId="14289" xr:uid="{00000000-0005-0000-0000-000083400000}"/>
    <cellStyle name="Normal 3 153" xfId="14290" xr:uid="{00000000-0005-0000-0000-000084400000}"/>
    <cellStyle name="Normal 3 154" xfId="14291" xr:uid="{00000000-0005-0000-0000-000085400000}"/>
    <cellStyle name="Normal 3 155" xfId="14292" xr:uid="{00000000-0005-0000-0000-000086400000}"/>
    <cellStyle name="Normal 3 156" xfId="14293" xr:uid="{00000000-0005-0000-0000-000087400000}"/>
    <cellStyle name="Normal 3 157" xfId="14294" xr:uid="{00000000-0005-0000-0000-000088400000}"/>
    <cellStyle name="Normal 3 158" xfId="14295" xr:uid="{00000000-0005-0000-0000-000089400000}"/>
    <cellStyle name="Normal 3 159" xfId="14296" xr:uid="{00000000-0005-0000-0000-00008A400000}"/>
    <cellStyle name="Normal 3 16" xfId="14297" xr:uid="{00000000-0005-0000-0000-00008B400000}"/>
    <cellStyle name="Normal 3 160" xfId="14298" xr:uid="{00000000-0005-0000-0000-00008C400000}"/>
    <cellStyle name="Normal 3 161" xfId="14299" xr:uid="{00000000-0005-0000-0000-00008D400000}"/>
    <cellStyle name="Normal 3 162" xfId="14300" xr:uid="{00000000-0005-0000-0000-00008E400000}"/>
    <cellStyle name="Normal 3 163" xfId="14301" xr:uid="{00000000-0005-0000-0000-00008F400000}"/>
    <cellStyle name="Normal 3 164" xfId="14302" xr:uid="{00000000-0005-0000-0000-000090400000}"/>
    <cellStyle name="Normal 3 165" xfId="14303" xr:uid="{00000000-0005-0000-0000-000091400000}"/>
    <cellStyle name="Normal 3 166" xfId="14304" xr:uid="{00000000-0005-0000-0000-000092400000}"/>
    <cellStyle name="Normal 3 167" xfId="14305" xr:uid="{00000000-0005-0000-0000-000093400000}"/>
    <cellStyle name="Normal 3 168" xfId="14306" xr:uid="{00000000-0005-0000-0000-000094400000}"/>
    <cellStyle name="Normal 3 169" xfId="14307" xr:uid="{00000000-0005-0000-0000-000095400000}"/>
    <cellStyle name="Normal 3 17" xfId="14308" xr:uid="{00000000-0005-0000-0000-000096400000}"/>
    <cellStyle name="Normal 3 170" xfId="14309" xr:uid="{00000000-0005-0000-0000-000097400000}"/>
    <cellStyle name="Normal 3 171" xfId="14310" xr:uid="{00000000-0005-0000-0000-000098400000}"/>
    <cellStyle name="Normal 3 172" xfId="14311" xr:uid="{00000000-0005-0000-0000-000099400000}"/>
    <cellStyle name="Normal 3 173" xfId="14312" xr:uid="{00000000-0005-0000-0000-00009A400000}"/>
    <cellStyle name="Normal 3 174" xfId="14313" xr:uid="{00000000-0005-0000-0000-00009B400000}"/>
    <cellStyle name="Normal 3 175" xfId="14314" xr:uid="{00000000-0005-0000-0000-00009C400000}"/>
    <cellStyle name="Normal 3 176" xfId="14315" xr:uid="{00000000-0005-0000-0000-00009D400000}"/>
    <cellStyle name="Normal 3 177" xfId="14316" xr:uid="{00000000-0005-0000-0000-00009E400000}"/>
    <cellStyle name="Normal 3 178" xfId="21149" xr:uid="{00000000-0005-0000-0000-00009F400000}"/>
    <cellStyle name="Normal 3 18" xfId="14317" xr:uid="{00000000-0005-0000-0000-0000A0400000}"/>
    <cellStyle name="Normal 3 19" xfId="14318" xr:uid="{00000000-0005-0000-0000-0000A1400000}"/>
    <cellStyle name="Normal 3 2" xfId="89" xr:uid="{00000000-0005-0000-0000-0000A2400000}"/>
    <cellStyle name="Normal 3 2 10" xfId="14319" xr:uid="{00000000-0005-0000-0000-0000A3400000}"/>
    <cellStyle name="Normal 3 2 11" xfId="872" xr:uid="{00000000-0005-0000-0000-0000A4400000}"/>
    <cellStyle name="Normal 3 2 2" xfId="90" xr:uid="{00000000-0005-0000-0000-0000A5400000}"/>
    <cellStyle name="Normal 3 2 2 2" xfId="1530" xr:uid="{00000000-0005-0000-0000-0000A6400000}"/>
    <cellStyle name="Normal 3 2 2 2 2" xfId="14320" xr:uid="{00000000-0005-0000-0000-0000A7400000}"/>
    <cellStyle name="Normal 3 2 2 3" xfId="14321" xr:uid="{00000000-0005-0000-0000-0000A8400000}"/>
    <cellStyle name="Normal 3 2 2 4" xfId="14322" xr:uid="{00000000-0005-0000-0000-0000A9400000}"/>
    <cellStyle name="Normal 3 2 2 5" xfId="14323" xr:uid="{00000000-0005-0000-0000-0000AA400000}"/>
    <cellStyle name="Normal 3 2 2 6" xfId="1529" xr:uid="{00000000-0005-0000-0000-0000AB400000}"/>
    <cellStyle name="Normal 3 2 2_tb 2009 AUDITED non tax" xfId="14324" xr:uid="{00000000-0005-0000-0000-0000AC400000}"/>
    <cellStyle name="Normal 3 2 3" xfId="1531" xr:uid="{00000000-0005-0000-0000-0000AD400000}"/>
    <cellStyle name="Normal 3 2 3 2" xfId="14325" xr:uid="{00000000-0005-0000-0000-0000AE400000}"/>
    <cellStyle name="Normal 3 2 4" xfId="14326" xr:uid="{00000000-0005-0000-0000-0000AF400000}"/>
    <cellStyle name="Normal 3 2 5" xfId="14327" xr:uid="{00000000-0005-0000-0000-0000B0400000}"/>
    <cellStyle name="Normal 3 2 6" xfId="14328" xr:uid="{00000000-0005-0000-0000-0000B1400000}"/>
    <cellStyle name="Normal 3 2 7" xfId="14329" xr:uid="{00000000-0005-0000-0000-0000B2400000}"/>
    <cellStyle name="Normal 3 2 8" xfId="14330" xr:uid="{00000000-0005-0000-0000-0000B3400000}"/>
    <cellStyle name="Normal 3 2 9" xfId="14331" xr:uid="{00000000-0005-0000-0000-0000B4400000}"/>
    <cellStyle name="Normal 3 2_LAKTIVITAS" xfId="17568" xr:uid="{00000000-0005-0000-0000-0000B5400000}"/>
    <cellStyle name="Normal 3 20" xfId="14332" xr:uid="{00000000-0005-0000-0000-0000B6400000}"/>
    <cellStyle name="Normal 3 21" xfId="14333" xr:uid="{00000000-0005-0000-0000-0000B7400000}"/>
    <cellStyle name="Normal 3 22" xfId="14334" xr:uid="{00000000-0005-0000-0000-0000B8400000}"/>
    <cellStyle name="Normal 3 23" xfId="14335" xr:uid="{00000000-0005-0000-0000-0000B9400000}"/>
    <cellStyle name="Normal 3 24" xfId="14336" xr:uid="{00000000-0005-0000-0000-0000BA400000}"/>
    <cellStyle name="Normal 3 25" xfId="14337" xr:uid="{00000000-0005-0000-0000-0000BB400000}"/>
    <cellStyle name="Normal 3 26" xfId="14338" xr:uid="{00000000-0005-0000-0000-0000BC400000}"/>
    <cellStyle name="Normal 3 27" xfId="14339" xr:uid="{00000000-0005-0000-0000-0000BD400000}"/>
    <cellStyle name="Normal 3 28" xfId="14340" xr:uid="{00000000-0005-0000-0000-0000BE400000}"/>
    <cellStyle name="Normal 3 29" xfId="14341" xr:uid="{00000000-0005-0000-0000-0000BF400000}"/>
    <cellStyle name="Normal 3 3" xfId="91" xr:uid="{00000000-0005-0000-0000-0000C0400000}"/>
    <cellStyle name="Normal 3 3 2" xfId="613" xr:uid="{00000000-0005-0000-0000-0000C1400000}"/>
    <cellStyle name="Normal 3 3 2 2" xfId="14342" xr:uid="{00000000-0005-0000-0000-0000C2400000}"/>
    <cellStyle name="Normal 3 3 2 2 2" xfId="14343" xr:uid="{00000000-0005-0000-0000-0000C3400000}"/>
    <cellStyle name="Normal 3 3 2 3" xfId="14344" xr:uid="{00000000-0005-0000-0000-0000C4400000}"/>
    <cellStyle name="Normal 3 3 2 4" xfId="1533" xr:uid="{00000000-0005-0000-0000-0000C5400000}"/>
    <cellStyle name="Normal 3 3 3" xfId="1532" xr:uid="{00000000-0005-0000-0000-0000C6400000}"/>
    <cellStyle name="Normal 3 3 3 2" xfId="14345" xr:uid="{00000000-0005-0000-0000-0000C7400000}"/>
    <cellStyle name="Normal 3 3 4" xfId="14346" xr:uid="{00000000-0005-0000-0000-0000C8400000}"/>
    <cellStyle name="Normal 3 3 5" xfId="14347" xr:uid="{00000000-0005-0000-0000-0000C9400000}"/>
    <cellStyle name="Normal 3 3 6" xfId="14348" xr:uid="{00000000-0005-0000-0000-0000CA400000}"/>
    <cellStyle name="Normal 3 3 7" xfId="14349" xr:uid="{00000000-0005-0000-0000-0000CB400000}"/>
    <cellStyle name="Normal 3 3 8" xfId="14350" xr:uid="{00000000-0005-0000-0000-0000CC400000}"/>
    <cellStyle name="Normal 3 3 9" xfId="20764" xr:uid="{00000000-0005-0000-0000-0000CD400000}"/>
    <cellStyle name="Normal 3 3_PEMBEBANAN BIAYA USAHA1" xfId="14351" xr:uid="{00000000-0005-0000-0000-0000CE400000}"/>
    <cellStyle name="Normal 3 30" xfId="14352" xr:uid="{00000000-0005-0000-0000-0000CF400000}"/>
    <cellStyle name="Normal 3 31" xfId="14353" xr:uid="{00000000-0005-0000-0000-0000D0400000}"/>
    <cellStyle name="Normal 3 32" xfId="14354" xr:uid="{00000000-0005-0000-0000-0000D1400000}"/>
    <cellStyle name="Normal 3 33" xfId="14355" xr:uid="{00000000-0005-0000-0000-0000D2400000}"/>
    <cellStyle name="Normal 3 34" xfId="14356" xr:uid="{00000000-0005-0000-0000-0000D3400000}"/>
    <cellStyle name="Normal 3 35" xfId="14357" xr:uid="{00000000-0005-0000-0000-0000D4400000}"/>
    <cellStyle name="Normal 3 36" xfId="14358" xr:uid="{00000000-0005-0000-0000-0000D5400000}"/>
    <cellStyle name="Normal 3 37" xfId="14359" xr:uid="{00000000-0005-0000-0000-0000D6400000}"/>
    <cellStyle name="Normal 3 38" xfId="14360" xr:uid="{00000000-0005-0000-0000-0000D7400000}"/>
    <cellStyle name="Normal 3 39" xfId="14361" xr:uid="{00000000-0005-0000-0000-0000D8400000}"/>
    <cellStyle name="Normal 3 4" xfId="465" xr:uid="{00000000-0005-0000-0000-0000D9400000}"/>
    <cellStyle name="Normal 3 4 2" xfId="614" xr:uid="{00000000-0005-0000-0000-0000DA400000}"/>
    <cellStyle name="Normal 3 4 2 2" xfId="14362" xr:uid="{00000000-0005-0000-0000-0000DB400000}"/>
    <cellStyle name="Normal 3 4 2 2 2" xfId="14363" xr:uid="{00000000-0005-0000-0000-0000DC400000}"/>
    <cellStyle name="Normal 3 4 2 3" xfId="14364" xr:uid="{00000000-0005-0000-0000-0000DD400000}"/>
    <cellStyle name="Normal 3 4 2 4" xfId="2049" xr:uid="{00000000-0005-0000-0000-0000DE400000}"/>
    <cellStyle name="Normal 3 4 3" xfId="14365" xr:uid="{00000000-0005-0000-0000-0000DF400000}"/>
    <cellStyle name="Normal 3 4 3 2" xfId="14366" xr:uid="{00000000-0005-0000-0000-0000E0400000}"/>
    <cellStyle name="Normal 3 4 4" xfId="14367" xr:uid="{00000000-0005-0000-0000-0000E1400000}"/>
    <cellStyle name="Normal 3 4 5" xfId="14368" xr:uid="{00000000-0005-0000-0000-0000E2400000}"/>
    <cellStyle name="Normal 3 4 6" xfId="14369" xr:uid="{00000000-0005-0000-0000-0000E3400000}"/>
    <cellStyle name="Normal 3 4 7" xfId="14370" xr:uid="{00000000-0005-0000-0000-0000E4400000}"/>
    <cellStyle name="Normal 3 4_PEMBEBANAN BIAYA USAHA1" xfId="14371" xr:uid="{00000000-0005-0000-0000-0000E5400000}"/>
    <cellStyle name="Normal 3 40" xfId="14372" xr:uid="{00000000-0005-0000-0000-0000E6400000}"/>
    <cellStyle name="Normal 3 41" xfId="14373" xr:uid="{00000000-0005-0000-0000-0000E7400000}"/>
    <cellStyle name="Normal 3 42" xfId="14374" xr:uid="{00000000-0005-0000-0000-0000E8400000}"/>
    <cellStyle name="Normal 3 43" xfId="14375" xr:uid="{00000000-0005-0000-0000-0000E9400000}"/>
    <cellStyle name="Normal 3 44" xfId="14376" xr:uid="{00000000-0005-0000-0000-0000EA400000}"/>
    <cellStyle name="Normal 3 45" xfId="14377" xr:uid="{00000000-0005-0000-0000-0000EB400000}"/>
    <cellStyle name="Normal 3 46" xfId="14378" xr:uid="{00000000-0005-0000-0000-0000EC400000}"/>
    <cellStyle name="Normal 3 47" xfId="14379" xr:uid="{00000000-0005-0000-0000-0000ED400000}"/>
    <cellStyle name="Normal 3 48" xfId="14380" xr:uid="{00000000-0005-0000-0000-0000EE400000}"/>
    <cellStyle name="Normal 3 49" xfId="14381" xr:uid="{00000000-0005-0000-0000-0000EF400000}"/>
    <cellStyle name="Normal 3 5" xfId="698" xr:uid="{00000000-0005-0000-0000-0000F0400000}"/>
    <cellStyle name="Normal 3 5 2" xfId="14383" xr:uid="{00000000-0005-0000-0000-0000F1400000}"/>
    <cellStyle name="Normal 3 5 2 2" xfId="14384" xr:uid="{00000000-0005-0000-0000-0000F2400000}"/>
    <cellStyle name="Normal 3 5 2 2 2" xfId="14385" xr:uid="{00000000-0005-0000-0000-0000F3400000}"/>
    <cellStyle name="Normal 3 5 2 3" xfId="14386" xr:uid="{00000000-0005-0000-0000-0000F4400000}"/>
    <cellStyle name="Normal 3 5 3" xfId="14387" xr:uid="{00000000-0005-0000-0000-0000F5400000}"/>
    <cellStyle name="Normal 3 5 3 2" xfId="14388" xr:uid="{00000000-0005-0000-0000-0000F6400000}"/>
    <cellStyle name="Normal 3 5 4" xfId="14389" xr:uid="{00000000-0005-0000-0000-0000F7400000}"/>
    <cellStyle name="Normal 3 5 5" xfId="14390" xr:uid="{00000000-0005-0000-0000-0000F8400000}"/>
    <cellStyle name="Normal 3 5 6" xfId="14391" xr:uid="{00000000-0005-0000-0000-0000F9400000}"/>
    <cellStyle name="Normal 3 5 7" xfId="14392" xr:uid="{00000000-0005-0000-0000-0000FA400000}"/>
    <cellStyle name="Normal 3 5 8" xfId="14382" xr:uid="{00000000-0005-0000-0000-0000FB400000}"/>
    <cellStyle name="Normal 3 5_PEMBEBANAN BIAYA USAHA1" xfId="14393" xr:uid="{00000000-0005-0000-0000-0000FC400000}"/>
    <cellStyle name="Normal 3 50" xfId="14394" xr:uid="{00000000-0005-0000-0000-0000FD400000}"/>
    <cellStyle name="Normal 3 51" xfId="14395" xr:uid="{00000000-0005-0000-0000-0000FE400000}"/>
    <cellStyle name="Normal 3 52" xfId="14396" xr:uid="{00000000-0005-0000-0000-0000FF400000}"/>
    <cellStyle name="Normal 3 53" xfId="14397" xr:uid="{00000000-0005-0000-0000-000000410000}"/>
    <cellStyle name="Normal 3 54" xfId="14398" xr:uid="{00000000-0005-0000-0000-000001410000}"/>
    <cellStyle name="Normal 3 55" xfId="14399" xr:uid="{00000000-0005-0000-0000-000002410000}"/>
    <cellStyle name="Normal 3 56" xfId="14400" xr:uid="{00000000-0005-0000-0000-000003410000}"/>
    <cellStyle name="Normal 3 57" xfId="14401" xr:uid="{00000000-0005-0000-0000-000004410000}"/>
    <cellStyle name="Normal 3 58" xfId="14402" xr:uid="{00000000-0005-0000-0000-000005410000}"/>
    <cellStyle name="Normal 3 59" xfId="14403" xr:uid="{00000000-0005-0000-0000-000006410000}"/>
    <cellStyle name="Normal 3 6" xfId="819" xr:uid="{00000000-0005-0000-0000-000007410000}"/>
    <cellStyle name="Normal 3 6 2" xfId="1177" xr:uid="{00000000-0005-0000-0000-000008410000}"/>
    <cellStyle name="Normal 3 6 3" xfId="14404" xr:uid="{00000000-0005-0000-0000-000009410000}"/>
    <cellStyle name="Normal 3 60" xfId="14405" xr:uid="{00000000-0005-0000-0000-00000A410000}"/>
    <cellStyle name="Normal 3 61" xfId="14406" xr:uid="{00000000-0005-0000-0000-00000B410000}"/>
    <cellStyle name="Normal 3 62" xfId="14407" xr:uid="{00000000-0005-0000-0000-00000C410000}"/>
    <cellStyle name="Normal 3 63" xfId="14408" xr:uid="{00000000-0005-0000-0000-00000D410000}"/>
    <cellStyle name="Normal 3 64" xfId="14409" xr:uid="{00000000-0005-0000-0000-00000E410000}"/>
    <cellStyle name="Normal 3 65" xfId="14410" xr:uid="{00000000-0005-0000-0000-00000F410000}"/>
    <cellStyle name="Normal 3 66" xfId="14411" xr:uid="{00000000-0005-0000-0000-000010410000}"/>
    <cellStyle name="Normal 3 67" xfId="14412" xr:uid="{00000000-0005-0000-0000-000011410000}"/>
    <cellStyle name="Normal 3 68" xfId="14413" xr:uid="{00000000-0005-0000-0000-000012410000}"/>
    <cellStyle name="Normal 3 69" xfId="14414" xr:uid="{00000000-0005-0000-0000-000013410000}"/>
    <cellStyle name="Normal 3 7" xfId="612" xr:uid="{00000000-0005-0000-0000-000014410000}"/>
    <cellStyle name="Normal 3 7 2" xfId="14415" xr:uid="{00000000-0005-0000-0000-000015410000}"/>
    <cellStyle name="Normal 3 70" xfId="14416" xr:uid="{00000000-0005-0000-0000-000016410000}"/>
    <cellStyle name="Normal 3 71" xfId="14417" xr:uid="{00000000-0005-0000-0000-000017410000}"/>
    <cellStyle name="Normal 3 72" xfId="14418" xr:uid="{00000000-0005-0000-0000-000018410000}"/>
    <cellStyle name="Normal 3 73" xfId="14419" xr:uid="{00000000-0005-0000-0000-000019410000}"/>
    <cellStyle name="Normal 3 74" xfId="14420" xr:uid="{00000000-0005-0000-0000-00001A410000}"/>
    <cellStyle name="Normal 3 75" xfId="14421" xr:uid="{00000000-0005-0000-0000-00001B410000}"/>
    <cellStyle name="Normal 3 76" xfId="14422" xr:uid="{00000000-0005-0000-0000-00001C410000}"/>
    <cellStyle name="Normal 3 77" xfId="14423" xr:uid="{00000000-0005-0000-0000-00001D410000}"/>
    <cellStyle name="Normal 3 78" xfId="14424" xr:uid="{00000000-0005-0000-0000-00001E410000}"/>
    <cellStyle name="Normal 3 79" xfId="14425" xr:uid="{00000000-0005-0000-0000-00001F410000}"/>
    <cellStyle name="Normal 3 8" xfId="836" xr:uid="{00000000-0005-0000-0000-000020410000}"/>
    <cellStyle name="Normal 3 8 2" xfId="14427" xr:uid="{00000000-0005-0000-0000-000021410000}"/>
    <cellStyle name="Normal 3 8 2 2" xfId="14428" xr:uid="{00000000-0005-0000-0000-000022410000}"/>
    <cellStyle name="Normal 3 8 2 2 2" xfId="14429" xr:uid="{00000000-0005-0000-0000-000023410000}"/>
    <cellStyle name="Normal 3 8 2 2 2 2" xfId="14430" xr:uid="{00000000-0005-0000-0000-000024410000}"/>
    <cellStyle name="Normal 3 8 2 2 3" xfId="14431" xr:uid="{00000000-0005-0000-0000-000025410000}"/>
    <cellStyle name="Normal 3 8 2 2 4" xfId="14432" xr:uid="{00000000-0005-0000-0000-000026410000}"/>
    <cellStyle name="Normal 3 8 2 2 5" xfId="14433" xr:uid="{00000000-0005-0000-0000-000027410000}"/>
    <cellStyle name="Normal 3 8 2 3" xfId="14434" xr:uid="{00000000-0005-0000-0000-000028410000}"/>
    <cellStyle name="Normal 3 8 2 4" xfId="14435" xr:uid="{00000000-0005-0000-0000-000029410000}"/>
    <cellStyle name="Normal 3 8 2 5" xfId="14436" xr:uid="{00000000-0005-0000-0000-00002A410000}"/>
    <cellStyle name="Normal 3 8 2 6" xfId="14437" xr:uid="{00000000-0005-0000-0000-00002B410000}"/>
    <cellStyle name="Normal 3 8 3" xfId="14438" xr:uid="{00000000-0005-0000-0000-00002C410000}"/>
    <cellStyle name="Normal 3 8 3 2" xfId="14439" xr:uid="{00000000-0005-0000-0000-00002D410000}"/>
    <cellStyle name="Normal 3 8 4" xfId="14440" xr:uid="{00000000-0005-0000-0000-00002E410000}"/>
    <cellStyle name="Normal 3 8 5" xfId="14441" xr:uid="{00000000-0005-0000-0000-00002F410000}"/>
    <cellStyle name="Normal 3 8 6" xfId="14442" xr:uid="{00000000-0005-0000-0000-000030410000}"/>
    <cellStyle name="Normal 3 8 7" xfId="14426" xr:uid="{00000000-0005-0000-0000-000031410000}"/>
    <cellStyle name="Normal 3 80" xfId="14443" xr:uid="{00000000-0005-0000-0000-000032410000}"/>
    <cellStyle name="Normal 3 81" xfId="14444" xr:uid="{00000000-0005-0000-0000-000033410000}"/>
    <cellStyle name="Normal 3 81 2" xfId="14445" xr:uid="{00000000-0005-0000-0000-000034410000}"/>
    <cellStyle name="Normal 3 82" xfId="14446" xr:uid="{00000000-0005-0000-0000-000035410000}"/>
    <cellStyle name="Normal 3 83" xfId="14447" xr:uid="{00000000-0005-0000-0000-000036410000}"/>
    <cellStyle name="Normal 3 84" xfId="14448" xr:uid="{00000000-0005-0000-0000-000037410000}"/>
    <cellStyle name="Normal 3 85" xfId="14449" xr:uid="{00000000-0005-0000-0000-000038410000}"/>
    <cellStyle name="Normal 3 86" xfId="14450" xr:uid="{00000000-0005-0000-0000-000039410000}"/>
    <cellStyle name="Normal 3 87" xfId="14451" xr:uid="{00000000-0005-0000-0000-00003A410000}"/>
    <cellStyle name="Normal 3 88" xfId="14452" xr:uid="{00000000-0005-0000-0000-00003B410000}"/>
    <cellStyle name="Normal 3 89" xfId="14453" xr:uid="{00000000-0005-0000-0000-00003C410000}"/>
    <cellStyle name="Normal 3 9" xfId="14454" xr:uid="{00000000-0005-0000-0000-00003D410000}"/>
    <cellStyle name="Normal 3 90" xfId="14455" xr:uid="{00000000-0005-0000-0000-00003E410000}"/>
    <cellStyle name="Normal 3 91" xfId="14456" xr:uid="{00000000-0005-0000-0000-00003F410000}"/>
    <cellStyle name="Normal 3 92" xfId="14457" xr:uid="{00000000-0005-0000-0000-000040410000}"/>
    <cellStyle name="Normal 3 93" xfId="14458" xr:uid="{00000000-0005-0000-0000-000041410000}"/>
    <cellStyle name="Normal 3 94" xfId="14459" xr:uid="{00000000-0005-0000-0000-000042410000}"/>
    <cellStyle name="Normal 3 95" xfId="14460" xr:uid="{00000000-0005-0000-0000-000043410000}"/>
    <cellStyle name="Normal 3 96" xfId="14461" xr:uid="{00000000-0005-0000-0000-000044410000}"/>
    <cellStyle name="Normal 3 97" xfId="14462" xr:uid="{00000000-0005-0000-0000-000045410000}"/>
    <cellStyle name="Normal 3 98" xfId="14463" xr:uid="{00000000-0005-0000-0000-000046410000}"/>
    <cellStyle name="Normal 3 99" xfId="14464" xr:uid="{00000000-0005-0000-0000-000047410000}"/>
    <cellStyle name="Normal 3_0340.MO - Preliminary Analytical Procedures" xfId="14465" xr:uid="{00000000-0005-0000-0000-000048410000}"/>
    <cellStyle name="Normal 30" xfId="92" xr:uid="{00000000-0005-0000-0000-000049410000}"/>
    <cellStyle name="Normal 30 2" xfId="225" xr:uid="{00000000-0005-0000-0000-00004A410000}"/>
    <cellStyle name="Normal 30 2 2" xfId="333" xr:uid="{00000000-0005-0000-0000-00004B410000}"/>
    <cellStyle name="Normal 30 2 2 2" xfId="14467" xr:uid="{00000000-0005-0000-0000-00004C410000}"/>
    <cellStyle name="Normal 30 2 3" xfId="441" xr:uid="{00000000-0005-0000-0000-00004D410000}"/>
    <cellStyle name="Normal 30 2 4" xfId="1959" xr:uid="{00000000-0005-0000-0000-00004E410000}"/>
    <cellStyle name="Normal 30 3" xfId="279" xr:uid="{00000000-0005-0000-0000-00004F410000}"/>
    <cellStyle name="Normal 30 3 2" xfId="17272" xr:uid="{00000000-0005-0000-0000-000050410000}"/>
    <cellStyle name="Normal 30 3 2 2" xfId="17545" xr:uid="{00000000-0005-0000-0000-000051410000}"/>
    <cellStyle name="Normal 30 3 2 2 2" xfId="17743" xr:uid="{00000000-0005-0000-0000-000052410000}"/>
    <cellStyle name="Normal 30 3 2 2 2 2" xfId="18192" xr:uid="{00000000-0005-0000-0000-000053410000}"/>
    <cellStyle name="Normal 30 3 2 2 2 2 2" xfId="18864" xr:uid="{00000000-0005-0000-0000-000054410000}"/>
    <cellStyle name="Normal 30 3 2 2 2 2 2 2" xfId="20200" xr:uid="{00000000-0005-0000-0000-000055410000}"/>
    <cellStyle name="Normal 30 3 2 2 2 2 3" xfId="19538" xr:uid="{00000000-0005-0000-0000-000056410000}"/>
    <cellStyle name="Normal 30 3 2 2 2 3" xfId="18533" xr:uid="{00000000-0005-0000-0000-000057410000}"/>
    <cellStyle name="Normal 30 3 2 2 2 3 2" xfId="19869" xr:uid="{00000000-0005-0000-0000-000058410000}"/>
    <cellStyle name="Normal 30 3 2 2 2 4" xfId="19207" xr:uid="{00000000-0005-0000-0000-000059410000}"/>
    <cellStyle name="Normal 30 3 2 2 3" xfId="18026" xr:uid="{00000000-0005-0000-0000-00005A410000}"/>
    <cellStyle name="Normal 30 3 2 2 3 2" xfId="18698" xr:uid="{00000000-0005-0000-0000-00005B410000}"/>
    <cellStyle name="Normal 30 3 2 2 3 2 2" xfId="20034" xr:uid="{00000000-0005-0000-0000-00005C410000}"/>
    <cellStyle name="Normal 30 3 2 2 3 3" xfId="19372" xr:uid="{00000000-0005-0000-0000-00005D410000}"/>
    <cellStyle name="Normal 30 3 2 2 4" xfId="18367" xr:uid="{00000000-0005-0000-0000-00005E410000}"/>
    <cellStyle name="Normal 30 3 2 2 4 2" xfId="19703" xr:uid="{00000000-0005-0000-0000-00005F410000}"/>
    <cellStyle name="Normal 30 3 2 2 5" xfId="19041" xr:uid="{00000000-0005-0000-0000-000060410000}"/>
    <cellStyle name="Normal 30 3 2 3" xfId="17622" xr:uid="{00000000-0005-0000-0000-000061410000}"/>
    <cellStyle name="Normal 30 3 2 3 2" xfId="18071" xr:uid="{00000000-0005-0000-0000-000062410000}"/>
    <cellStyle name="Normal 30 3 2 3 2 2" xfId="18743" xr:uid="{00000000-0005-0000-0000-000063410000}"/>
    <cellStyle name="Normal 30 3 2 3 2 2 2" xfId="20079" xr:uid="{00000000-0005-0000-0000-000064410000}"/>
    <cellStyle name="Normal 30 3 2 3 2 3" xfId="19417" xr:uid="{00000000-0005-0000-0000-000065410000}"/>
    <cellStyle name="Normal 30 3 2 3 3" xfId="18412" xr:uid="{00000000-0005-0000-0000-000066410000}"/>
    <cellStyle name="Normal 30 3 2 3 3 2" xfId="19748" xr:uid="{00000000-0005-0000-0000-000067410000}"/>
    <cellStyle name="Normal 30 3 2 3 4" xfId="19086" xr:uid="{00000000-0005-0000-0000-000068410000}"/>
    <cellStyle name="Normal 30 3 2 4" xfId="17905" xr:uid="{00000000-0005-0000-0000-000069410000}"/>
    <cellStyle name="Normal 30 3 2 4 2" xfId="18577" xr:uid="{00000000-0005-0000-0000-00006A410000}"/>
    <cellStyle name="Normal 30 3 2 4 2 2" xfId="19913" xr:uid="{00000000-0005-0000-0000-00006B410000}"/>
    <cellStyle name="Normal 30 3 2 4 3" xfId="19251" xr:uid="{00000000-0005-0000-0000-00006C410000}"/>
    <cellStyle name="Normal 30 3 2 5" xfId="18246" xr:uid="{00000000-0005-0000-0000-00006D410000}"/>
    <cellStyle name="Normal 30 3 2 5 2" xfId="19582" xr:uid="{00000000-0005-0000-0000-00006E410000}"/>
    <cellStyle name="Normal 30 3 2 6" xfId="18920" xr:uid="{00000000-0005-0000-0000-00006F410000}"/>
    <cellStyle name="Normal 30 3 3" xfId="17486" xr:uid="{00000000-0005-0000-0000-000070410000}"/>
    <cellStyle name="Normal 30 3 3 2" xfId="17719" xr:uid="{00000000-0005-0000-0000-000071410000}"/>
    <cellStyle name="Normal 30 3 3 2 2" xfId="18168" xr:uid="{00000000-0005-0000-0000-000072410000}"/>
    <cellStyle name="Normal 30 3 3 2 2 2" xfId="18840" xr:uid="{00000000-0005-0000-0000-000073410000}"/>
    <cellStyle name="Normal 30 3 3 2 2 2 2" xfId="20176" xr:uid="{00000000-0005-0000-0000-000074410000}"/>
    <cellStyle name="Normal 30 3 3 2 2 3" xfId="19514" xr:uid="{00000000-0005-0000-0000-000075410000}"/>
    <cellStyle name="Normal 30 3 3 2 3" xfId="18509" xr:uid="{00000000-0005-0000-0000-000076410000}"/>
    <cellStyle name="Normal 30 3 3 2 3 2" xfId="19845" xr:uid="{00000000-0005-0000-0000-000077410000}"/>
    <cellStyle name="Normal 30 3 3 2 4" xfId="19183" xr:uid="{00000000-0005-0000-0000-000078410000}"/>
    <cellStyle name="Normal 30 3 3 3" xfId="18002" xr:uid="{00000000-0005-0000-0000-000079410000}"/>
    <cellStyle name="Normal 30 3 3 3 2" xfId="18674" xr:uid="{00000000-0005-0000-0000-00007A410000}"/>
    <cellStyle name="Normal 30 3 3 3 2 2" xfId="20010" xr:uid="{00000000-0005-0000-0000-00007B410000}"/>
    <cellStyle name="Normal 30 3 3 3 3" xfId="19348" xr:uid="{00000000-0005-0000-0000-00007C410000}"/>
    <cellStyle name="Normal 30 3 3 4" xfId="18343" xr:uid="{00000000-0005-0000-0000-00007D410000}"/>
    <cellStyle name="Normal 30 3 3 4 2" xfId="19679" xr:uid="{00000000-0005-0000-0000-00007E410000}"/>
    <cellStyle name="Normal 30 3 3 5" xfId="19017" xr:uid="{00000000-0005-0000-0000-00007F410000}"/>
    <cellStyle name="Normal 30 3 4" xfId="17607" xr:uid="{00000000-0005-0000-0000-000080410000}"/>
    <cellStyle name="Normal 30 3 4 2" xfId="18064" xr:uid="{00000000-0005-0000-0000-000081410000}"/>
    <cellStyle name="Normal 30 3 4 2 2" xfId="18736" xr:uid="{00000000-0005-0000-0000-000082410000}"/>
    <cellStyle name="Normal 30 3 4 2 2 2" xfId="20072" xr:uid="{00000000-0005-0000-0000-000083410000}"/>
    <cellStyle name="Normal 30 3 4 2 3" xfId="19410" xr:uid="{00000000-0005-0000-0000-000084410000}"/>
    <cellStyle name="Normal 30 3 4 3" xfId="18405" xr:uid="{00000000-0005-0000-0000-000085410000}"/>
    <cellStyle name="Normal 30 3 4 3 2" xfId="19741" xr:uid="{00000000-0005-0000-0000-000086410000}"/>
    <cellStyle name="Normal 30 3 4 4" xfId="19079" xr:uid="{00000000-0005-0000-0000-000087410000}"/>
    <cellStyle name="Normal 30 3 5" xfId="17897" xr:uid="{00000000-0005-0000-0000-000088410000}"/>
    <cellStyle name="Normal 30 3 5 2" xfId="18573" xr:uid="{00000000-0005-0000-0000-000089410000}"/>
    <cellStyle name="Normal 30 3 5 2 2" xfId="19909" xr:uid="{00000000-0005-0000-0000-00008A410000}"/>
    <cellStyle name="Normal 30 3 5 3" xfId="19247" xr:uid="{00000000-0005-0000-0000-00008B410000}"/>
    <cellStyle name="Normal 30 3 6" xfId="18243" xr:uid="{00000000-0005-0000-0000-00008C410000}"/>
    <cellStyle name="Normal 30 3 6 2" xfId="19579" xr:uid="{00000000-0005-0000-0000-00008D410000}"/>
    <cellStyle name="Normal 30 3 7" xfId="18917" xr:uid="{00000000-0005-0000-0000-00008E410000}"/>
    <cellStyle name="Normal 30 3 8" xfId="14468" xr:uid="{00000000-0005-0000-0000-00008F410000}"/>
    <cellStyle name="Normal 30 4" xfId="387" xr:uid="{00000000-0005-0000-0000-000090410000}"/>
    <cellStyle name="Normal 30 4 2" xfId="14466" xr:uid="{00000000-0005-0000-0000-000091410000}"/>
    <cellStyle name="Normal 30 5" xfId="615" xr:uid="{00000000-0005-0000-0000-000092410000}"/>
    <cellStyle name="Normal 300" xfId="1960" xr:uid="{00000000-0005-0000-0000-000093410000}"/>
    <cellStyle name="Normal 300 2" xfId="20221" xr:uid="{00000000-0005-0000-0000-000094410000}"/>
    <cellStyle name="Normal 301" xfId="1613" xr:uid="{00000000-0005-0000-0000-000095410000}"/>
    <cellStyle name="Normal 301 2" xfId="20765" xr:uid="{00000000-0005-0000-0000-000096410000}"/>
    <cellStyle name="Normal 301 3" xfId="2056" xr:uid="{00000000-0005-0000-0000-000097410000}"/>
    <cellStyle name="Normal 302" xfId="1615" xr:uid="{00000000-0005-0000-0000-000098410000}"/>
    <cellStyle name="Normal 302 2" xfId="20766" xr:uid="{00000000-0005-0000-0000-000099410000}"/>
    <cellStyle name="Normal 302 3" xfId="20222" xr:uid="{00000000-0005-0000-0000-00009A410000}"/>
    <cellStyle name="Normal 303" xfId="1616" xr:uid="{00000000-0005-0000-0000-00009B410000}"/>
    <cellStyle name="Normal 303 2" xfId="20767" xr:uid="{00000000-0005-0000-0000-00009C410000}"/>
    <cellStyle name="Normal 303 3" xfId="21141" xr:uid="{00000000-0005-0000-0000-00009D410000}"/>
    <cellStyle name="Normal 304" xfId="20768" xr:uid="{00000000-0005-0000-0000-00009E410000}"/>
    <cellStyle name="Normal 305" xfId="20769" xr:uid="{00000000-0005-0000-0000-00009F410000}"/>
    <cellStyle name="Normal 306" xfId="20770" xr:uid="{00000000-0005-0000-0000-0000A0410000}"/>
    <cellStyle name="Normal 307" xfId="20771" xr:uid="{00000000-0005-0000-0000-0000A1410000}"/>
    <cellStyle name="Normal 308" xfId="20772" xr:uid="{00000000-0005-0000-0000-0000A2410000}"/>
    <cellStyle name="Normal 309" xfId="20773" xr:uid="{00000000-0005-0000-0000-0000A3410000}"/>
    <cellStyle name="Normal 31" xfId="93" xr:uid="{00000000-0005-0000-0000-0000A4410000}"/>
    <cellStyle name="Normal 31 2" xfId="226" xr:uid="{00000000-0005-0000-0000-0000A5410000}"/>
    <cellStyle name="Normal 31 2 2" xfId="334" xr:uid="{00000000-0005-0000-0000-0000A6410000}"/>
    <cellStyle name="Normal 31 2 2 2" xfId="14470" xr:uid="{00000000-0005-0000-0000-0000A7410000}"/>
    <cellStyle name="Normal 31 2 3" xfId="442" xr:uid="{00000000-0005-0000-0000-0000A8410000}"/>
    <cellStyle name="Normal 31 2 4" xfId="1961" xr:uid="{00000000-0005-0000-0000-0000A9410000}"/>
    <cellStyle name="Normal 31 3" xfId="280" xr:uid="{00000000-0005-0000-0000-0000AA410000}"/>
    <cellStyle name="Normal 31 3 2" xfId="20774" xr:uid="{00000000-0005-0000-0000-0000AB410000}"/>
    <cellStyle name="Normal 31 4" xfId="388" xr:uid="{00000000-0005-0000-0000-0000AC410000}"/>
    <cellStyle name="Normal 31 4 2" xfId="14469" xr:uid="{00000000-0005-0000-0000-0000AD410000}"/>
    <cellStyle name="Normal 31 5" xfId="616" xr:uid="{00000000-0005-0000-0000-0000AE410000}"/>
    <cellStyle name="Normal 310" xfId="20775" xr:uid="{00000000-0005-0000-0000-0000AF410000}"/>
    <cellStyle name="Normal 311" xfId="20776" xr:uid="{00000000-0005-0000-0000-0000B0410000}"/>
    <cellStyle name="Normal 312" xfId="20777" xr:uid="{00000000-0005-0000-0000-0000B1410000}"/>
    <cellStyle name="Normal 313" xfId="20778" xr:uid="{00000000-0005-0000-0000-0000B2410000}"/>
    <cellStyle name="Normal 314" xfId="20779" xr:uid="{00000000-0005-0000-0000-0000B3410000}"/>
    <cellStyle name="Normal 315" xfId="20780" xr:uid="{00000000-0005-0000-0000-0000B4410000}"/>
    <cellStyle name="Normal 316" xfId="20781" xr:uid="{00000000-0005-0000-0000-0000B5410000}"/>
    <cellStyle name="Normal 317" xfId="20782" xr:uid="{00000000-0005-0000-0000-0000B6410000}"/>
    <cellStyle name="Normal 318" xfId="20783" xr:uid="{00000000-0005-0000-0000-0000B7410000}"/>
    <cellStyle name="Normal 319" xfId="20784" xr:uid="{00000000-0005-0000-0000-0000B8410000}"/>
    <cellStyle name="Normal 32" xfId="94" xr:uid="{00000000-0005-0000-0000-0000B9410000}"/>
    <cellStyle name="Normal 32 2" xfId="227" xr:uid="{00000000-0005-0000-0000-0000BA410000}"/>
    <cellStyle name="Normal 32 2 2" xfId="335" xr:uid="{00000000-0005-0000-0000-0000BB410000}"/>
    <cellStyle name="Normal 32 2 2 2" xfId="14472" xr:uid="{00000000-0005-0000-0000-0000BC410000}"/>
    <cellStyle name="Normal 32 2 3" xfId="443" xr:uid="{00000000-0005-0000-0000-0000BD410000}"/>
    <cellStyle name="Normal 32 2 4" xfId="1962" xr:uid="{00000000-0005-0000-0000-0000BE410000}"/>
    <cellStyle name="Normal 32 3" xfId="281" xr:uid="{00000000-0005-0000-0000-0000BF410000}"/>
    <cellStyle name="Normal 32 3 2" xfId="21137" xr:uid="{00000000-0005-0000-0000-0000C0410000}"/>
    <cellStyle name="Normal 32 4" xfId="389" xr:uid="{00000000-0005-0000-0000-0000C1410000}"/>
    <cellStyle name="Normal 32 4 2" xfId="14471" xr:uid="{00000000-0005-0000-0000-0000C2410000}"/>
    <cellStyle name="Normal 32 5" xfId="617" xr:uid="{00000000-0005-0000-0000-0000C3410000}"/>
    <cellStyle name="Normal 320" xfId="20785" xr:uid="{00000000-0005-0000-0000-0000C4410000}"/>
    <cellStyle name="Normal 321" xfId="20786" xr:uid="{00000000-0005-0000-0000-0000C5410000}"/>
    <cellStyle name="Normal 322" xfId="20787" xr:uid="{00000000-0005-0000-0000-0000C6410000}"/>
    <cellStyle name="Normal 323" xfId="20788" xr:uid="{00000000-0005-0000-0000-0000C7410000}"/>
    <cellStyle name="Normal 324" xfId="20789" xr:uid="{00000000-0005-0000-0000-0000C8410000}"/>
    <cellStyle name="Normal 325" xfId="20790" xr:uid="{00000000-0005-0000-0000-0000C9410000}"/>
    <cellStyle name="Normal 326" xfId="20791" xr:uid="{00000000-0005-0000-0000-0000CA410000}"/>
    <cellStyle name="Normal 327" xfId="20792" xr:uid="{00000000-0005-0000-0000-0000CB410000}"/>
    <cellStyle name="Normal 328" xfId="20793" xr:uid="{00000000-0005-0000-0000-0000CC410000}"/>
    <cellStyle name="Normal 329" xfId="20794" xr:uid="{00000000-0005-0000-0000-0000CD410000}"/>
    <cellStyle name="Normal 33" xfId="95" xr:uid="{00000000-0005-0000-0000-0000CE410000}"/>
    <cellStyle name="Normal 33 2" xfId="228" xr:uid="{00000000-0005-0000-0000-0000CF410000}"/>
    <cellStyle name="Normal 33 2 2" xfId="336" xr:uid="{00000000-0005-0000-0000-0000D0410000}"/>
    <cellStyle name="Normal 33 2 2 2" xfId="14474" xr:uid="{00000000-0005-0000-0000-0000D1410000}"/>
    <cellStyle name="Normal 33 2 3" xfId="444" xr:uid="{00000000-0005-0000-0000-0000D2410000}"/>
    <cellStyle name="Normal 33 2 4" xfId="1963" xr:uid="{00000000-0005-0000-0000-0000D3410000}"/>
    <cellStyle name="Normal 33 3" xfId="282" xr:uid="{00000000-0005-0000-0000-0000D4410000}"/>
    <cellStyle name="Normal 33 3 2" xfId="20795" xr:uid="{00000000-0005-0000-0000-0000D5410000}"/>
    <cellStyle name="Normal 33 4" xfId="390" xr:uid="{00000000-0005-0000-0000-0000D6410000}"/>
    <cellStyle name="Normal 33 4 2" xfId="14473" xr:uid="{00000000-0005-0000-0000-0000D7410000}"/>
    <cellStyle name="Normal 33 5" xfId="618" xr:uid="{00000000-0005-0000-0000-0000D8410000}"/>
    <cellStyle name="Normal 330" xfId="20796" xr:uid="{00000000-0005-0000-0000-0000D9410000}"/>
    <cellStyle name="Normal 331" xfId="20797" xr:uid="{00000000-0005-0000-0000-0000DA410000}"/>
    <cellStyle name="Normal 332" xfId="20798" xr:uid="{00000000-0005-0000-0000-0000DB410000}"/>
    <cellStyle name="Normal 333" xfId="20799" xr:uid="{00000000-0005-0000-0000-0000DC410000}"/>
    <cellStyle name="Normal 334" xfId="20800" xr:uid="{00000000-0005-0000-0000-0000DD410000}"/>
    <cellStyle name="Normal 335" xfId="20801" xr:uid="{00000000-0005-0000-0000-0000DE410000}"/>
    <cellStyle name="Normal 336" xfId="20802" xr:uid="{00000000-0005-0000-0000-0000DF410000}"/>
    <cellStyle name="Normal 337" xfId="20803" xr:uid="{00000000-0005-0000-0000-0000E0410000}"/>
    <cellStyle name="Normal 338" xfId="20804" xr:uid="{00000000-0005-0000-0000-0000E1410000}"/>
    <cellStyle name="Normal 339" xfId="20805" xr:uid="{00000000-0005-0000-0000-0000E2410000}"/>
    <cellStyle name="Normal 34" xfId="96" xr:uid="{00000000-0005-0000-0000-0000E3410000}"/>
    <cellStyle name="Normal 34 2" xfId="229" xr:uid="{00000000-0005-0000-0000-0000E4410000}"/>
    <cellStyle name="Normal 34 2 2" xfId="337" xr:uid="{00000000-0005-0000-0000-0000E5410000}"/>
    <cellStyle name="Normal 34 2 2 2" xfId="14476" xr:uid="{00000000-0005-0000-0000-0000E6410000}"/>
    <cellStyle name="Normal 34 2 3" xfId="445" xr:uid="{00000000-0005-0000-0000-0000E7410000}"/>
    <cellStyle name="Normal 34 2 4" xfId="1964" xr:uid="{00000000-0005-0000-0000-0000E8410000}"/>
    <cellStyle name="Normal 34 3" xfId="283" xr:uid="{00000000-0005-0000-0000-0000E9410000}"/>
    <cellStyle name="Normal 34 3 2" xfId="20806" xr:uid="{00000000-0005-0000-0000-0000EA410000}"/>
    <cellStyle name="Normal 34 4" xfId="391" xr:uid="{00000000-0005-0000-0000-0000EB410000}"/>
    <cellStyle name="Normal 34 4 2" xfId="14475" xr:uid="{00000000-0005-0000-0000-0000EC410000}"/>
    <cellStyle name="Normal 34 5" xfId="619" xr:uid="{00000000-0005-0000-0000-0000ED410000}"/>
    <cellStyle name="Normal 340" xfId="20807" xr:uid="{00000000-0005-0000-0000-0000EE410000}"/>
    <cellStyle name="Normal 341" xfId="20808" xr:uid="{00000000-0005-0000-0000-0000EF410000}"/>
    <cellStyle name="Normal 342" xfId="20809" xr:uid="{00000000-0005-0000-0000-0000F0410000}"/>
    <cellStyle name="Normal 343" xfId="20810" xr:uid="{00000000-0005-0000-0000-0000F1410000}"/>
    <cellStyle name="Normal 344" xfId="20811" xr:uid="{00000000-0005-0000-0000-0000F2410000}"/>
    <cellStyle name="Normal 345" xfId="20812" xr:uid="{00000000-0005-0000-0000-0000F3410000}"/>
    <cellStyle name="Normal 346" xfId="20813" xr:uid="{00000000-0005-0000-0000-0000F4410000}"/>
    <cellStyle name="Normal 347" xfId="20814" xr:uid="{00000000-0005-0000-0000-0000F5410000}"/>
    <cellStyle name="Normal 348" xfId="20815" xr:uid="{00000000-0005-0000-0000-0000F6410000}"/>
    <cellStyle name="Normal 349" xfId="20816" xr:uid="{00000000-0005-0000-0000-0000F7410000}"/>
    <cellStyle name="Normal 35" xfId="97" xr:uid="{00000000-0005-0000-0000-0000F8410000}"/>
    <cellStyle name="Normal 35 2" xfId="230" xr:uid="{00000000-0005-0000-0000-0000F9410000}"/>
    <cellStyle name="Normal 35 2 2" xfId="338" xr:uid="{00000000-0005-0000-0000-0000FA410000}"/>
    <cellStyle name="Normal 35 2 2 2" xfId="14478" xr:uid="{00000000-0005-0000-0000-0000FB410000}"/>
    <cellStyle name="Normal 35 2 3" xfId="446" xr:uid="{00000000-0005-0000-0000-0000FC410000}"/>
    <cellStyle name="Normal 35 2 4" xfId="1965" xr:uid="{00000000-0005-0000-0000-0000FD410000}"/>
    <cellStyle name="Normal 35 3" xfId="284" xr:uid="{00000000-0005-0000-0000-0000FE410000}"/>
    <cellStyle name="Normal 35 3 2" xfId="20817" xr:uid="{00000000-0005-0000-0000-0000FF410000}"/>
    <cellStyle name="Normal 35 4" xfId="392" xr:uid="{00000000-0005-0000-0000-000000420000}"/>
    <cellStyle name="Normal 35 4 2" xfId="14477" xr:uid="{00000000-0005-0000-0000-000001420000}"/>
    <cellStyle name="Normal 35 5" xfId="620" xr:uid="{00000000-0005-0000-0000-000002420000}"/>
    <cellStyle name="Normal 350" xfId="20818" xr:uid="{00000000-0005-0000-0000-000003420000}"/>
    <cellStyle name="Normal 351" xfId="20819" xr:uid="{00000000-0005-0000-0000-000004420000}"/>
    <cellStyle name="Normal 352" xfId="20820" xr:uid="{00000000-0005-0000-0000-000005420000}"/>
    <cellStyle name="Normal 353" xfId="20821" xr:uid="{00000000-0005-0000-0000-000006420000}"/>
    <cellStyle name="Normal 354" xfId="20822" xr:uid="{00000000-0005-0000-0000-000007420000}"/>
    <cellStyle name="Normal 355" xfId="20823" xr:uid="{00000000-0005-0000-0000-000008420000}"/>
    <cellStyle name="Normal 356" xfId="20824" xr:uid="{00000000-0005-0000-0000-000009420000}"/>
    <cellStyle name="Normal 357" xfId="20825" xr:uid="{00000000-0005-0000-0000-00000A420000}"/>
    <cellStyle name="Normal 358" xfId="20826" xr:uid="{00000000-0005-0000-0000-00000B420000}"/>
    <cellStyle name="Normal 359" xfId="20827" xr:uid="{00000000-0005-0000-0000-00000C420000}"/>
    <cellStyle name="Normal 36" xfId="98" xr:uid="{00000000-0005-0000-0000-00000D420000}"/>
    <cellStyle name="Normal 36 2" xfId="231" xr:uid="{00000000-0005-0000-0000-00000E420000}"/>
    <cellStyle name="Normal 36 2 2" xfId="339" xr:uid="{00000000-0005-0000-0000-00000F420000}"/>
    <cellStyle name="Normal 36 2 2 2" xfId="14480" xr:uid="{00000000-0005-0000-0000-000010420000}"/>
    <cellStyle name="Normal 36 2 3" xfId="447" xr:uid="{00000000-0005-0000-0000-000011420000}"/>
    <cellStyle name="Normal 36 2 4" xfId="1966" xr:uid="{00000000-0005-0000-0000-000012420000}"/>
    <cellStyle name="Normal 36 3" xfId="285" xr:uid="{00000000-0005-0000-0000-000013420000}"/>
    <cellStyle name="Normal 36 3 2" xfId="20828" xr:uid="{00000000-0005-0000-0000-000014420000}"/>
    <cellStyle name="Normal 36 4" xfId="393" xr:uid="{00000000-0005-0000-0000-000015420000}"/>
    <cellStyle name="Normal 36 4 2" xfId="14479" xr:uid="{00000000-0005-0000-0000-000016420000}"/>
    <cellStyle name="Normal 36 5" xfId="621" xr:uid="{00000000-0005-0000-0000-000017420000}"/>
    <cellStyle name="Normal 360" xfId="20829" xr:uid="{00000000-0005-0000-0000-000018420000}"/>
    <cellStyle name="Normal 361" xfId="20830" xr:uid="{00000000-0005-0000-0000-000019420000}"/>
    <cellStyle name="Normal 362" xfId="20831" xr:uid="{00000000-0005-0000-0000-00001A420000}"/>
    <cellStyle name="Normal 363" xfId="20832" xr:uid="{00000000-0005-0000-0000-00001B420000}"/>
    <cellStyle name="Normal 364" xfId="20833" xr:uid="{00000000-0005-0000-0000-00001C420000}"/>
    <cellStyle name="Normal 365" xfId="20834" xr:uid="{00000000-0005-0000-0000-00001D420000}"/>
    <cellStyle name="Normal 366" xfId="20835" xr:uid="{00000000-0005-0000-0000-00001E420000}"/>
    <cellStyle name="Normal 367" xfId="20836" xr:uid="{00000000-0005-0000-0000-00001F420000}"/>
    <cellStyle name="Normal 368" xfId="20837" xr:uid="{00000000-0005-0000-0000-000020420000}"/>
    <cellStyle name="Normal 369" xfId="20838" xr:uid="{00000000-0005-0000-0000-000021420000}"/>
    <cellStyle name="Normal 37" xfId="99" xr:uid="{00000000-0005-0000-0000-000022420000}"/>
    <cellStyle name="Normal 37 2" xfId="232" xr:uid="{00000000-0005-0000-0000-000023420000}"/>
    <cellStyle name="Normal 37 2 2" xfId="340" xr:uid="{00000000-0005-0000-0000-000024420000}"/>
    <cellStyle name="Normal 37 2 2 2" xfId="14482" xr:uid="{00000000-0005-0000-0000-000025420000}"/>
    <cellStyle name="Normal 37 2 3" xfId="448" xr:uid="{00000000-0005-0000-0000-000026420000}"/>
    <cellStyle name="Normal 37 2 4" xfId="1967" xr:uid="{00000000-0005-0000-0000-000027420000}"/>
    <cellStyle name="Normal 37 3" xfId="286" xr:uid="{00000000-0005-0000-0000-000028420000}"/>
    <cellStyle name="Normal 37 3 2" xfId="20839" xr:uid="{00000000-0005-0000-0000-000029420000}"/>
    <cellStyle name="Normal 37 4" xfId="394" xr:uid="{00000000-0005-0000-0000-00002A420000}"/>
    <cellStyle name="Normal 37 4 2" xfId="14481" xr:uid="{00000000-0005-0000-0000-00002B420000}"/>
    <cellStyle name="Normal 37 5" xfId="622" xr:uid="{00000000-0005-0000-0000-00002C420000}"/>
    <cellStyle name="Normal 370" xfId="20840" xr:uid="{00000000-0005-0000-0000-00002D420000}"/>
    <cellStyle name="Normal 371" xfId="20841" xr:uid="{00000000-0005-0000-0000-00002E420000}"/>
    <cellStyle name="Normal 372" xfId="20842" xr:uid="{00000000-0005-0000-0000-00002F420000}"/>
    <cellStyle name="Normal 373" xfId="20843" xr:uid="{00000000-0005-0000-0000-000030420000}"/>
    <cellStyle name="Normal 374" xfId="20844" xr:uid="{00000000-0005-0000-0000-000031420000}"/>
    <cellStyle name="Normal 375" xfId="20845" xr:uid="{00000000-0005-0000-0000-000032420000}"/>
    <cellStyle name="Normal 376" xfId="20846" xr:uid="{00000000-0005-0000-0000-000033420000}"/>
    <cellStyle name="Normal 377" xfId="20847" xr:uid="{00000000-0005-0000-0000-000034420000}"/>
    <cellStyle name="Normal 378" xfId="20848" xr:uid="{00000000-0005-0000-0000-000035420000}"/>
    <cellStyle name="Normal 379" xfId="20849" xr:uid="{00000000-0005-0000-0000-000036420000}"/>
    <cellStyle name="Normal 38" xfId="152" xr:uid="{00000000-0005-0000-0000-000037420000}"/>
    <cellStyle name="Normal 38 2" xfId="244" xr:uid="{00000000-0005-0000-0000-000038420000}"/>
    <cellStyle name="Normal 38 2 2" xfId="352" xr:uid="{00000000-0005-0000-0000-000039420000}"/>
    <cellStyle name="Normal 38 2 2 2" xfId="14484" xr:uid="{00000000-0005-0000-0000-00003A420000}"/>
    <cellStyle name="Normal 38 2 3" xfId="460" xr:uid="{00000000-0005-0000-0000-00003B420000}"/>
    <cellStyle name="Normal 38 2 4" xfId="1037" xr:uid="{00000000-0005-0000-0000-00003C420000}"/>
    <cellStyle name="Normal 38 3" xfId="298" xr:uid="{00000000-0005-0000-0000-00003D420000}"/>
    <cellStyle name="Normal 38 3 2" xfId="20850" xr:uid="{00000000-0005-0000-0000-00003E420000}"/>
    <cellStyle name="Normal 38 4" xfId="406" xr:uid="{00000000-0005-0000-0000-00003F420000}"/>
    <cellStyle name="Normal 38 4 2" xfId="14483" xr:uid="{00000000-0005-0000-0000-000040420000}"/>
    <cellStyle name="Normal 38 5" xfId="1968" xr:uid="{00000000-0005-0000-0000-000041420000}"/>
    <cellStyle name="Normal 38 6" xfId="845" xr:uid="{00000000-0005-0000-0000-000042420000}"/>
    <cellStyle name="Normal 380" xfId="20851" xr:uid="{00000000-0005-0000-0000-000043420000}"/>
    <cellStyle name="Normal 381" xfId="20852" xr:uid="{00000000-0005-0000-0000-000044420000}"/>
    <cellStyle name="Normal 382" xfId="20853" xr:uid="{00000000-0005-0000-0000-000045420000}"/>
    <cellStyle name="Normal 383" xfId="20854" xr:uid="{00000000-0005-0000-0000-000046420000}"/>
    <cellStyle name="Normal 384" xfId="20855" xr:uid="{00000000-0005-0000-0000-000047420000}"/>
    <cellStyle name="Normal 385" xfId="20856" xr:uid="{00000000-0005-0000-0000-000048420000}"/>
    <cellStyle name="Normal 386" xfId="20857" xr:uid="{00000000-0005-0000-0000-000049420000}"/>
    <cellStyle name="Normal 387" xfId="20858" xr:uid="{00000000-0005-0000-0000-00004A420000}"/>
    <cellStyle name="Normal 388" xfId="20859" xr:uid="{00000000-0005-0000-0000-00004B420000}"/>
    <cellStyle name="Normal 389" xfId="20860" xr:uid="{00000000-0005-0000-0000-00004C420000}"/>
    <cellStyle name="Normal 39" xfId="4" xr:uid="{00000000-0005-0000-0000-00004D420000}"/>
    <cellStyle name="Normal 39 2" xfId="472" xr:uid="{00000000-0005-0000-0000-00004E420000}"/>
    <cellStyle name="Normal 39 2 2" xfId="14486" xr:uid="{00000000-0005-0000-0000-00004F420000}"/>
    <cellStyle name="Normal 39 2 3" xfId="1036" xr:uid="{00000000-0005-0000-0000-000050420000}"/>
    <cellStyle name="Normal 39 3" xfId="20861" xr:uid="{00000000-0005-0000-0000-000051420000}"/>
    <cellStyle name="Normal 39 4" xfId="14485" xr:uid="{00000000-0005-0000-0000-000052420000}"/>
    <cellStyle name="Normal 39 5" xfId="1969" xr:uid="{00000000-0005-0000-0000-000053420000}"/>
    <cellStyle name="Normal 39 6" xfId="844" xr:uid="{00000000-0005-0000-0000-000054420000}"/>
    <cellStyle name="Normal 390" xfId="20862" xr:uid="{00000000-0005-0000-0000-000055420000}"/>
    <cellStyle name="Normal 391" xfId="20863" xr:uid="{00000000-0005-0000-0000-000056420000}"/>
    <cellStyle name="Normal 392" xfId="20864" xr:uid="{00000000-0005-0000-0000-000057420000}"/>
    <cellStyle name="Normal 393" xfId="20865" xr:uid="{00000000-0005-0000-0000-000058420000}"/>
    <cellStyle name="Normal 394" xfId="20866" xr:uid="{00000000-0005-0000-0000-000059420000}"/>
    <cellStyle name="Normal 395" xfId="20867" xr:uid="{00000000-0005-0000-0000-00005A420000}"/>
    <cellStyle name="Normal 396" xfId="20868" xr:uid="{00000000-0005-0000-0000-00005B420000}"/>
    <cellStyle name="Normal 397" xfId="20869" xr:uid="{00000000-0005-0000-0000-00005C420000}"/>
    <cellStyle name="Normal 398" xfId="20870" xr:uid="{00000000-0005-0000-0000-00005D420000}"/>
    <cellStyle name="Normal 399" xfId="20871" xr:uid="{00000000-0005-0000-0000-00005E420000}"/>
    <cellStyle name="Normal 4" xfId="100" xr:uid="{00000000-0005-0000-0000-00005F420000}"/>
    <cellStyle name="Normal 4 10" xfId="14487" xr:uid="{00000000-0005-0000-0000-000060420000}"/>
    <cellStyle name="Normal 4 100" xfId="14488" xr:uid="{00000000-0005-0000-0000-000061420000}"/>
    <cellStyle name="Normal 4 101" xfId="14489" xr:uid="{00000000-0005-0000-0000-000062420000}"/>
    <cellStyle name="Normal 4 102" xfId="14490" xr:uid="{00000000-0005-0000-0000-000063420000}"/>
    <cellStyle name="Normal 4 103" xfId="14491" xr:uid="{00000000-0005-0000-0000-000064420000}"/>
    <cellStyle name="Normal 4 104" xfId="14492" xr:uid="{00000000-0005-0000-0000-000065420000}"/>
    <cellStyle name="Normal 4 105" xfId="14493" xr:uid="{00000000-0005-0000-0000-000066420000}"/>
    <cellStyle name="Normal 4 106" xfId="14494" xr:uid="{00000000-0005-0000-0000-000067420000}"/>
    <cellStyle name="Normal 4 107" xfId="14495" xr:uid="{00000000-0005-0000-0000-000068420000}"/>
    <cellStyle name="Normal 4 108" xfId="14496" xr:uid="{00000000-0005-0000-0000-000069420000}"/>
    <cellStyle name="Normal 4 109" xfId="14497" xr:uid="{00000000-0005-0000-0000-00006A420000}"/>
    <cellStyle name="Normal 4 11" xfId="14498" xr:uid="{00000000-0005-0000-0000-00006B420000}"/>
    <cellStyle name="Normal 4 110" xfId="14499" xr:uid="{00000000-0005-0000-0000-00006C420000}"/>
    <cellStyle name="Normal 4 111" xfId="14500" xr:uid="{00000000-0005-0000-0000-00006D420000}"/>
    <cellStyle name="Normal 4 112" xfId="14501" xr:uid="{00000000-0005-0000-0000-00006E420000}"/>
    <cellStyle name="Normal 4 113" xfId="14502" xr:uid="{00000000-0005-0000-0000-00006F420000}"/>
    <cellStyle name="Normal 4 114" xfId="14503" xr:uid="{00000000-0005-0000-0000-000070420000}"/>
    <cellStyle name="Normal 4 115" xfId="14504" xr:uid="{00000000-0005-0000-0000-000071420000}"/>
    <cellStyle name="Normal 4 116" xfId="14505" xr:uid="{00000000-0005-0000-0000-000072420000}"/>
    <cellStyle name="Normal 4 117" xfId="14506" xr:uid="{00000000-0005-0000-0000-000073420000}"/>
    <cellStyle name="Normal 4 118" xfId="14507" xr:uid="{00000000-0005-0000-0000-000074420000}"/>
    <cellStyle name="Normal 4 119" xfId="14508" xr:uid="{00000000-0005-0000-0000-000075420000}"/>
    <cellStyle name="Normal 4 12" xfId="14509" xr:uid="{00000000-0005-0000-0000-000076420000}"/>
    <cellStyle name="Normal 4 120" xfId="14510" xr:uid="{00000000-0005-0000-0000-000077420000}"/>
    <cellStyle name="Normal 4 121" xfId="14511" xr:uid="{00000000-0005-0000-0000-000078420000}"/>
    <cellStyle name="Normal 4 122" xfId="14512" xr:uid="{00000000-0005-0000-0000-000079420000}"/>
    <cellStyle name="Normal 4 123" xfId="14513" xr:uid="{00000000-0005-0000-0000-00007A420000}"/>
    <cellStyle name="Normal 4 124" xfId="14514" xr:uid="{00000000-0005-0000-0000-00007B420000}"/>
    <cellStyle name="Normal 4 125" xfId="14515" xr:uid="{00000000-0005-0000-0000-00007C420000}"/>
    <cellStyle name="Normal 4 126" xfId="14516" xr:uid="{00000000-0005-0000-0000-00007D420000}"/>
    <cellStyle name="Normal 4 127" xfId="14517" xr:uid="{00000000-0005-0000-0000-00007E420000}"/>
    <cellStyle name="Normal 4 128" xfId="14518" xr:uid="{00000000-0005-0000-0000-00007F420000}"/>
    <cellStyle name="Normal 4 129" xfId="14519" xr:uid="{00000000-0005-0000-0000-000080420000}"/>
    <cellStyle name="Normal 4 13" xfId="14520" xr:uid="{00000000-0005-0000-0000-000081420000}"/>
    <cellStyle name="Normal 4 130" xfId="14521" xr:uid="{00000000-0005-0000-0000-000082420000}"/>
    <cellStyle name="Normal 4 131" xfId="14522" xr:uid="{00000000-0005-0000-0000-000083420000}"/>
    <cellStyle name="Normal 4 132" xfId="14523" xr:uid="{00000000-0005-0000-0000-000084420000}"/>
    <cellStyle name="Normal 4 133" xfId="14524" xr:uid="{00000000-0005-0000-0000-000085420000}"/>
    <cellStyle name="Normal 4 134" xfId="14525" xr:uid="{00000000-0005-0000-0000-000086420000}"/>
    <cellStyle name="Normal 4 135" xfId="14526" xr:uid="{00000000-0005-0000-0000-000087420000}"/>
    <cellStyle name="Normal 4 136" xfId="14527" xr:uid="{00000000-0005-0000-0000-000088420000}"/>
    <cellStyle name="Normal 4 137" xfId="14528" xr:uid="{00000000-0005-0000-0000-000089420000}"/>
    <cellStyle name="Normal 4 138" xfId="14529" xr:uid="{00000000-0005-0000-0000-00008A420000}"/>
    <cellStyle name="Normal 4 139" xfId="14530" xr:uid="{00000000-0005-0000-0000-00008B420000}"/>
    <cellStyle name="Normal 4 14" xfId="14531" xr:uid="{00000000-0005-0000-0000-00008C420000}"/>
    <cellStyle name="Normal 4 140" xfId="14532" xr:uid="{00000000-0005-0000-0000-00008D420000}"/>
    <cellStyle name="Normal 4 141" xfId="14533" xr:uid="{00000000-0005-0000-0000-00008E420000}"/>
    <cellStyle name="Normal 4 142" xfId="14534" xr:uid="{00000000-0005-0000-0000-00008F420000}"/>
    <cellStyle name="Normal 4 143" xfId="14535" xr:uid="{00000000-0005-0000-0000-000090420000}"/>
    <cellStyle name="Normal 4 144" xfId="14536" xr:uid="{00000000-0005-0000-0000-000091420000}"/>
    <cellStyle name="Normal 4 145" xfId="14537" xr:uid="{00000000-0005-0000-0000-000092420000}"/>
    <cellStyle name="Normal 4 146" xfId="14538" xr:uid="{00000000-0005-0000-0000-000093420000}"/>
    <cellStyle name="Normal 4 147" xfId="14539" xr:uid="{00000000-0005-0000-0000-000094420000}"/>
    <cellStyle name="Normal 4 148" xfId="14540" xr:uid="{00000000-0005-0000-0000-000095420000}"/>
    <cellStyle name="Normal 4 149" xfId="14541" xr:uid="{00000000-0005-0000-0000-000096420000}"/>
    <cellStyle name="Normal 4 15" xfId="14542" xr:uid="{00000000-0005-0000-0000-000097420000}"/>
    <cellStyle name="Normal 4 150" xfId="14543" xr:uid="{00000000-0005-0000-0000-000098420000}"/>
    <cellStyle name="Normal 4 151" xfId="14544" xr:uid="{00000000-0005-0000-0000-000099420000}"/>
    <cellStyle name="Normal 4 152" xfId="14545" xr:uid="{00000000-0005-0000-0000-00009A420000}"/>
    <cellStyle name="Normal 4 153" xfId="14546" xr:uid="{00000000-0005-0000-0000-00009B420000}"/>
    <cellStyle name="Normal 4 154" xfId="14547" xr:uid="{00000000-0005-0000-0000-00009C420000}"/>
    <cellStyle name="Normal 4 155" xfId="14548" xr:uid="{00000000-0005-0000-0000-00009D420000}"/>
    <cellStyle name="Normal 4 156" xfId="14549" xr:uid="{00000000-0005-0000-0000-00009E420000}"/>
    <cellStyle name="Normal 4 157" xfId="14550" xr:uid="{00000000-0005-0000-0000-00009F420000}"/>
    <cellStyle name="Normal 4 158" xfId="14551" xr:uid="{00000000-0005-0000-0000-0000A0420000}"/>
    <cellStyle name="Normal 4 159" xfId="14552" xr:uid="{00000000-0005-0000-0000-0000A1420000}"/>
    <cellStyle name="Normal 4 16" xfId="14553" xr:uid="{00000000-0005-0000-0000-0000A2420000}"/>
    <cellStyle name="Normal 4 160" xfId="14554" xr:uid="{00000000-0005-0000-0000-0000A3420000}"/>
    <cellStyle name="Normal 4 161" xfId="14555" xr:uid="{00000000-0005-0000-0000-0000A4420000}"/>
    <cellStyle name="Normal 4 162" xfId="14556" xr:uid="{00000000-0005-0000-0000-0000A5420000}"/>
    <cellStyle name="Normal 4 163" xfId="14557" xr:uid="{00000000-0005-0000-0000-0000A6420000}"/>
    <cellStyle name="Normal 4 164" xfId="14558" xr:uid="{00000000-0005-0000-0000-0000A7420000}"/>
    <cellStyle name="Normal 4 165" xfId="14559" xr:uid="{00000000-0005-0000-0000-0000A8420000}"/>
    <cellStyle name="Normal 4 166" xfId="14560" xr:uid="{00000000-0005-0000-0000-0000A9420000}"/>
    <cellStyle name="Normal 4 167" xfId="14561" xr:uid="{00000000-0005-0000-0000-0000AA420000}"/>
    <cellStyle name="Normal 4 168" xfId="14562" xr:uid="{00000000-0005-0000-0000-0000AB420000}"/>
    <cellStyle name="Normal 4 169" xfId="14563" xr:uid="{00000000-0005-0000-0000-0000AC420000}"/>
    <cellStyle name="Normal 4 17" xfId="14564" xr:uid="{00000000-0005-0000-0000-0000AD420000}"/>
    <cellStyle name="Normal 4 170" xfId="14565" xr:uid="{00000000-0005-0000-0000-0000AE420000}"/>
    <cellStyle name="Normal 4 171" xfId="14566" xr:uid="{00000000-0005-0000-0000-0000AF420000}"/>
    <cellStyle name="Normal 4 172" xfId="14567" xr:uid="{00000000-0005-0000-0000-0000B0420000}"/>
    <cellStyle name="Normal 4 173" xfId="14568" xr:uid="{00000000-0005-0000-0000-0000B1420000}"/>
    <cellStyle name="Normal 4 174" xfId="14569" xr:uid="{00000000-0005-0000-0000-0000B2420000}"/>
    <cellStyle name="Normal 4 175" xfId="14570" xr:uid="{00000000-0005-0000-0000-0000B3420000}"/>
    <cellStyle name="Normal 4 176" xfId="14571" xr:uid="{00000000-0005-0000-0000-0000B4420000}"/>
    <cellStyle name="Normal 4 177" xfId="14572" xr:uid="{00000000-0005-0000-0000-0000B5420000}"/>
    <cellStyle name="Normal 4 178" xfId="20872" xr:uid="{00000000-0005-0000-0000-0000B6420000}"/>
    <cellStyle name="Normal 4 18" xfId="14573" xr:uid="{00000000-0005-0000-0000-0000B7420000}"/>
    <cellStyle name="Normal 4 19" xfId="14574" xr:uid="{00000000-0005-0000-0000-0000B8420000}"/>
    <cellStyle name="Normal 4 2" xfId="101" xr:uid="{00000000-0005-0000-0000-0000B9420000}"/>
    <cellStyle name="Normal 4 2 10" xfId="14575" xr:uid="{00000000-0005-0000-0000-0000BA420000}"/>
    <cellStyle name="Normal 4 2 2" xfId="102" xr:uid="{00000000-0005-0000-0000-0000BB420000}"/>
    <cellStyle name="Normal 4 2 2 2" xfId="624" xr:uid="{00000000-0005-0000-0000-0000BC420000}"/>
    <cellStyle name="Normal 4 2 2 2 2" xfId="14578" xr:uid="{00000000-0005-0000-0000-0000BD420000}"/>
    <cellStyle name="Normal 4 2 2 2 3" xfId="14577" xr:uid="{00000000-0005-0000-0000-0000BE420000}"/>
    <cellStyle name="Normal 4 2 2 2 4" xfId="1043" xr:uid="{00000000-0005-0000-0000-0000BF420000}"/>
    <cellStyle name="Normal 4 2 2 3" xfId="14579" xr:uid="{00000000-0005-0000-0000-0000C0420000}"/>
    <cellStyle name="Normal 4 2 2 4" xfId="14576" xr:uid="{00000000-0005-0000-0000-0000C1420000}"/>
    <cellStyle name="Normal 4 2 2 5" xfId="1196" xr:uid="{00000000-0005-0000-0000-0000C2420000}"/>
    <cellStyle name="Normal 4 2 2 6" xfId="874" xr:uid="{00000000-0005-0000-0000-0000C3420000}"/>
    <cellStyle name="Normal 4 2 3" xfId="713" xr:uid="{00000000-0005-0000-0000-0000C4420000}"/>
    <cellStyle name="Normal 4 2 3 2" xfId="1074" xr:uid="{00000000-0005-0000-0000-0000C5420000}"/>
    <cellStyle name="Normal 4 2 3 2 2" xfId="14581" xr:uid="{00000000-0005-0000-0000-0000C6420000}"/>
    <cellStyle name="Normal 4 2 3 3" xfId="14580" xr:uid="{00000000-0005-0000-0000-0000C7420000}"/>
    <cellStyle name="Normal 4 2 3 4" xfId="1535" xr:uid="{00000000-0005-0000-0000-0000C8420000}"/>
    <cellStyle name="Normal 4 2 3 5" xfId="918" xr:uid="{00000000-0005-0000-0000-0000C9420000}"/>
    <cellStyle name="Normal 4 2 4" xfId="14582" xr:uid="{00000000-0005-0000-0000-0000CA420000}"/>
    <cellStyle name="Normal 4 2 5" xfId="14583" xr:uid="{00000000-0005-0000-0000-0000CB420000}"/>
    <cellStyle name="Normal 4 2 6" xfId="14584" xr:uid="{00000000-0005-0000-0000-0000CC420000}"/>
    <cellStyle name="Normal 4 2 7" xfId="14585" xr:uid="{00000000-0005-0000-0000-0000CD420000}"/>
    <cellStyle name="Normal 4 2 8" xfId="873" xr:uid="{00000000-0005-0000-0000-0000CE420000}"/>
    <cellStyle name="Normal 4 2_AJE Induk" xfId="14586" xr:uid="{00000000-0005-0000-0000-0000CF420000}"/>
    <cellStyle name="Normal 4 20" xfId="14587" xr:uid="{00000000-0005-0000-0000-0000D0420000}"/>
    <cellStyle name="Normal 4 21" xfId="14588" xr:uid="{00000000-0005-0000-0000-0000D1420000}"/>
    <cellStyle name="Normal 4 22" xfId="14589" xr:uid="{00000000-0005-0000-0000-0000D2420000}"/>
    <cellStyle name="Normal 4 23" xfId="14590" xr:uid="{00000000-0005-0000-0000-0000D3420000}"/>
    <cellStyle name="Normal 4 24" xfId="14591" xr:uid="{00000000-0005-0000-0000-0000D4420000}"/>
    <cellStyle name="Normal 4 25" xfId="14592" xr:uid="{00000000-0005-0000-0000-0000D5420000}"/>
    <cellStyle name="Normal 4 26" xfId="14593" xr:uid="{00000000-0005-0000-0000-0000D6420000}"/>
    <cellStyle name="Normal 4 27" xfId="14594" xr:uid="{00000000-0005-0000-0000-0000D7420000}"/>
    <cellStyle name="Normal 4 28" xfId="14595" xr:uid="{00000000-0005-0000-0000-0000D8420000}"/>
    <cellStyle name="Normal 4 29" xfId="14596" xr:uid="{00000000-0005-0000-0000-0000D9420000}"/>
    <cellStyle name="Normal 4 3" xfId="103" xr:uid="{00000000-0005-0000-0000-0000DA420000}"/>
    <cellStyle name="Normal 4 3 2" xfId="104" xr:uid="{00000000-0005-0000-0000-0000DB420000}"/>
    <cellStyle name="Normal 4 3 2 2" xfId="14599" xr:uid="{00000000-0005-0000-0000-0000DC420000}"/>
    <cellStyle name="Normal 4 3 2 2 2" xfId="14600" xr:uid="{00000000-0005-0000-0000-0000DD420000}"/>
    <cellStyle name="Normal 4 3 2 3" xfId="14601" xr:uid="{00000000-0005-0000-0000-0000DE420000}"/>
    <cellStyle name="Normal 4 3 2 4" xfId="14598" xr:uid="{00000000-0005-0000-0000-0000DF420000}"/>
    <cellStyle name="Normal 4 3 3" xfId="625" xr:uid="{00000000-0005-0000-0000-0000E0420000}"/>
    <cellStyle name="Normal 4 3 3 2" xfId="14603" xr:uid="{00000000-0005-0000-0000-0000E1420000}"/>
    <cellStyle name="Normal 4 3 3 3" xfId="14602" xr:uid="{00000000-0005-0000-0000-0000E2420000}"/>
    <cellStyle name="Normal 4 3 4" xfId="14604" xr:uid="{00000000-0005-0000-0000-0000E3420000}"/>
    <cellStyle name="Normal 4 3 5" xfId="14605" xr:uid="{00000000-0005-0000-0000-0000E4420000}"/>
    <cellStyle name="Normal 4 3 6" xfId="14606" xr:uid="{00000000-0005-0000-0000-0000E5420000}"/>
    <cellStyle name="Normal 4 3 7" xfId="14607" xr:uid="{00000000-0005-0000-0000-0000E6420000}"/>
    <cellStyle name="Normal 4 3 8" xfId="14597" xr:uid="{00000000-0005-0000-0000-0000E7420000}"/>
    <cellStyle name="Normal 4 3_LAKTIVITAS" xfId="17569" xr:uid="{00000000-0005-0000-0000-0000E8420000}"/>
    <cellStyle name="Normal 4 30" xfId="14608" xr:uid="{00000000-0005-0000-0000-0000E9420000}"/>
    <cellStyle name="Normal 4 31" xfId="14609" xr:uid="{00000000-0005-0000-0000-0000EA420000}"/>
    <cellStyle name="Normal 4 32" xfId="14610" xr:uid="{00000000-0005-0000-0000-0000EB420000}"/>
    <cellStyle name="Normal 4 33" xfId="14611" xr:uid="{00000000-0005-0000-0000-0000EC420000}"/>
    <cellStyle name="Normal 4 34" xfId="14612" xr:uid="{00000000-0005-0000-0000-0000ED420000}"/>
    <cellStyle name="Normal 4 35" xfId="14613" xr:uid="{00000000-0005-0000-0000-0000EE420000}"/>
    <cellStyle name="Normal 4 36" xfId="14614" xr:uid="{00000000-0005-0000-0000-0000EF420000}"/>
    <cellStyle name="Normal 4 37" xfId="14615" xr:uid="{00000000-0005-0000-0000-0000F0420000}"/>
    <cellStyle name="Normal 4 38" xfId="14616" xr:uid="{00000000-0005-0000-0000-0000F1420000}"/>
    <cellStyle name="Normal 4 39" xfId="14617" xr:uid="{00000000-0005-0000-0000-0000F2420000}"/>
    <cellStyle name="Normal 4 4" xfId="626" xr:uid="{00000000-0005-0000-0000-0000F3420000}"/>
    <cellStyle name="Normal 4 4 2" xfId="627" xr:uid="{00000000-0005-0000-0000-0000F4420000}"/>
    <cellStyle name="Normal 4 4 2 2" xfId="628" xr:uid="{00000000-0005-0000-0000-0000F5420000}"/>
    <cellStyle name="Normal 4 4 2 2 2" xfId="14621" xr:uid="{00000000-0005-0000-0000-0000F6420000}"/>
    <cellStyle name="Normal 4 4 2 2 3" xfId="14620" xr:uid="{00000000-0005-0000-0000-0000F7420000}"/>
    <cellStyle name="Normal 4 4 2 3" xfId="14622" xr:uid="{00000000-0005-0000-0000-0000F8420000}"/>
    <cellStyle name="Normal 4 4 2 4" xfId="14619" xr:uid="{00000000-0005-0000-0000-0000F9420000}"/>
    <cellStyle name="Normal 4 4 3" xfId="14623" xr:uid="{00000000-0005-0000-0000-0000FA420000}"/>
    <cellStyle name="Normal 4 4 3 2" xfId="14624" xr:uid="{00000000-0005-0000-0000-0000FB420000}"/>
    <cellStyle name="Normal 4 4 4" xfId="14625" xr:uid="{00000000-0005-0000-0000-0000FC420000}"/>
    <cellStyle name="Normal 4 4 5" xfId="14626" xr:uid="{00000000-0005-0000-0000-0000FD420000}"/>
    <cellStyle name="Normal 4 4 6" xfId="14627" xr:uid="{00000000-0005-0000-0000-0000FE420000}"/>
    <cellStyle name="Normal 4 4 7" xfId="14628" xr:uid="{00000000-0005-0000-0000-0000FF420000}"/>
    <cellStyle name="Normal 4 4 8" xfId="14618" xr:uid="{00000000-0005-0000-0000-000000430000}"/>
    <cellStyle name="Normal 4 4_PEMBEBANAN BIAYA USAHA1" xfId="14629" xr:uid="{00000000-0005-0000-0000-000001430000}"/>
    <cellStyle name="Normal 4 40" xfId="14630" xr:uid="{00000000-0005-0000-0000-000002430000}"/>
    <cellStyle name="Normal 4 41" xfId="14631" xr:uid="{00000000-0005-0000-0000-000003430000}"/>
    <cellStyle name="Normal 4 42" xfId="14632" xr:uid="{00000000-0005-0000-0000-000004430000}"/>
    <cellStyle name="Normal 4 43" xfId="14633" xr:uid="{00000000-0005-0000-0000-000005430000}"/>
    <cellStyle name="Normal 4 44" xfId="14634" xr:uid="{00000000-0005-0000-0000-000006430000}"/>
    <cellStyle name="Normal 4 45" xfId="14635" xr:uid="{00000000-0005-0000-0000-000007430000}"/>
    <cellStyle name="Normal 4 46" xfId="14636" xr:uid="{00000000-0005-0000-0000-000008430000}"/>
    <cellStyle name="Normal 4 47" xfId="14637" xr:uid="{00000000-0005-0000-0000-000009430000}"/>
    <cellStyle name="Normal 4 48" xfId="14638" xr:uid="{00000000-0005-0000-0000-00000A430000}"/>
    <cellStyle name="Normal 4 49" xfId="14639" xr:uid="{00000000-0005-0000-0000-00000B430000}"/>
    <cellStyle name="Normal 4 5" xfId="629" xr:uid="{00000000-0005-0000-0000-00000C430000}"/>
    <cellStyle name="Normal 4 5 2" xfId="14641" xr:uid="{00000000-0005-0000-0000-00000D430000}"/>
    <cellStyle name="Normal 4 5 2 2" xfId="14642" xr:uid="{00000000-0005-0000-0000-00000E430000}"/>
    <cellStyle name="Normal 4 5 2 2 2" xfId="14643" xr:uid="{00000000-0005-0000-0000-00000F430000}"/>
    <cellStyle name="Normal 4 5 2 3" xfId="14644" xr:uid="{00000000-0005-0000-0000-000010430000}"/>
    <cellStyle name="Normal 4 5 3" xfId="14645" xr:uid="{00000000-0005-0000-0000-000011430000}"/>
    <cellStyle name="Normal 4 5 3 2" xfId="14646" xr:uid="{00000000-0005-0000-0000-000012430000}"/>
    <cellStyle name="Normal 4 5 4" xfId="14647" xr:uid="{00000000-0005-0000-0000-000013430000}"/>
    <cellStyle name="Normal 4 5 5" xfId="14648" xr:uid="{00000000-0005-0000-0000-000014430000}"/>
    <cellStyle name="Normal 4 5 6" xfId="14649" xr:uid="{00000000-0005-0000-0000-000015430000}"/>
    <cellStyle name="Normal 4 5 7" xfId="14650" xr:uid="{00000000-0005-0000-0000-000016430000}"/>
    <cellStyle name="Normal 4 5 8" xfId="14640" xr:uid="{00000000-0005-0000-0000-000017430000}"/>
    <cellStyle name="Normal 4 5_PEMBEBANAN BIAYA USAHA1" xfId="14651" xr:uid="{00000000-0005-0000-0000-000018430000}"/>
    <cellStyle name="Normal 4 50" xfId="14652" xr:uid="{00000000-0005-0000-0000-000019430000}"/>
    <cellStyle name="Normal 4 51" xfId="14653" xr:uid="{00000000-0005-0000-0000-00001A430000}"/>
    <cellStyle name="Normal 4 52" xfId="14654" xr:uid="{00000000-0005-0000-0000-00001B430000}"/>
    <cellStyle name="Normal 4 53" xfId="14655" xr:uid="{00000000-0005-0000-0000-00001C430000}"/>
    <cellStyle name="Normal 4 54" xfId="14656" xr:uid="{00000000-0005-0000-0000-00001D430000}"/>
    <cellStyle name="Normal 4 55" xfId="14657" xr:uid="{00000000-0005-0000-0000-00001E430000}"/>
    <cellStyle name="Normal 4 56" xfId="14658" xr:uid="{00000000-0005-0000-0000-00001F430000}"/>
    <cellStyle name="Normal 4 57" xfId="14659" xr:uid="{00000000-0005-0000-0000-000020430000}"/>
    <cellStyle name="Normal 4 58" xfId="14660" xr:uid="{00000000-0005-0000-0000-000021430000}"/>
    <cellStyle name="Normal 4 59" xfId="14661" xr:uid="{00000000-0005-0000-0000-000022430000}"/>
    <cellStyle name="Normal 4 6" xfId="630" xr:uid="{00000000-0005-0000-0000-000023430000}"/>
    <cellStyle name="Normal 4 6 2" xfId="14663" xr:uid="{00000000-0005-0000-0000-000024430000}"/>
    <cellStyle name="Normal 4 6 2 2" xfId="14664" xr:uid="{00000000-0005-0000-0000-000025430000}"/>
    <cellStyle name="Normal 4 6 2 2 2" xfId="14665" xr:uid="{00000000-0005-0000-0000-000026430000}"/>
    <cellStyle name="Normal 4 6 2 3" xfId="14666" xr:uid="{00000000-0005-0000-0000-000027430000}"/>
    <cellStyle name="Normal 4 6 3" xfId="14667" xr:uid="{00000000-0005-0000-0000-000028430000}"/>
    <cellStyle name="Normal 4 6 3 2" xfId="14668" xr:uid="{00000000-0005-0000-0000-000029430000}"/>
    <cellStyle name="Normal 4 6 4" xfId="14669" xr:uid="{00000000-0005-0000-0000-00002A430000}"/>
    <cellStyle name="Normal 4 6 5" xfId="14670" xr:uid="{00000000-0005-0000-0000-00002B430000}"/>
    <cellStyle name="Normal 4 6 6" xfId="14671" xr:uid="{00000000-0005-0000-0000-00002C430000}"/>
    <cellStyle name="Normal 4 6 7" xfId="14672" xr:uid="{00000000-0005-0000-0000-00002D430000}"/>
    <cellStyle name="Normal 4 6 8" xfId="14662" xr:uid="{00000000-0005-0000-0000-00002E430000}"/>
    <cellStyle name="Normal 4 60" xfId="14673" xr:uid="{00000000-0005-0000-0000-00002F430000}"/>
    <cellStyle name="Normal 4 61" xfId="14674" xr:uid="{00000000-0005-0000-0000-000030430000}"/>
    <cellStyle name="Normal 4 62" xfId="14675" xr:uid="{00000000-0005-0000-0000-000031430000}"/>
    <cellStyle name="Normal 4 63" xfId="14676" xr:uid="{00000000-0005-0000-0000-000032430000}"/>
    <cellStyle name="Normal 4 64" xfId="14677" xr:uid="{00000000-0005-0000-0000-000033430000}"/>
    <cellStyle name="Normal 4 65" xfId="14678" xr:uid="{00000000-0005-0000-0000-000034430000}"/>
    <cellStyle name="Normal 4 66" xfId="14679" xr:uid="{00000000-0005-0000-0000-000035430000}"/>
    <cellStyle name="Normal 4 67" xfId="14680" xr:uid="{00000000-0005-0000-0000-000036430000}"/>
    <cellStyle name="Normal 4 68" xfId="14681" xr:uid="{00000000-0005-0000-0000-000037430000}"/>
    <cellStyle name="Normal 4 69" xfId="14682" xr:uid="{00000000-0005-0000-0000-000038430000}"/>
    <cellStyle name="Normal 4 7" xfId="623" xr:uid="{00000000-0005-0000-0000-000039430000}"/>
    <cellStyle name="Normal 4 7 2" xfId="14684" xr:uid="{00000000-0005-0000-0000-00003A430000}"/>
    <cellStyle name="Normal 4 7 2 2" xfId="14685" xr:uid="{00000000-0005-0000-0000-00003B430000}"/>
    <cellStyle name="Normal 4 7 2 2 2" xfId="14686" xr:uid="{00000000-0005-0000-0000-00003C430000}"/>
    <cellStyle name="Normal 4 7 2 3" xfId="14687" xr:uid="{00000000-0005-0000-0000-00003D430000}"/>
    <cellStyle name="Normal 4 7 3" xfId="14688" xr:uid="{00000000-0005-0000-0000-00003E430000}"/>
    <cellStyle name="Normal 4 7 3 2" xfId="14689" xr:uid="{00000000-0005-0000-0000-00003F430000}"/>
    <cellStyle name="Normal 4 7 4" xfId="14690" xr:uid="{00000000-0005-0000-0000-000040430000}"/>
    <cellStyle name="Normal 4 7 5" xfId="14691" xr:uid="{00000000-0005-0000-0000-000041430000}"/>
    <cellStyle name="Normal 4 7 6" xfId="14692" xr:uid="{00000000-0005-0000-0000-000042430000}"/>
    <cellStyle name="Normal 4 7 7" xfId="14693" xr:uid="{00000000-0005-0000-0000-000043430000}"/>
    <cellStyle name="Normal 4 7 8" xfId="14683" xr:uid="{00000000-0005-0000-0000-000044430000}"/>
    <cellStyle name="Normal 4 7 9" xfId="1534" xr:uid="{00000000-0005-0000-0000-000045430000}"/>
    <cellStyle name="Normal 4 70" xfId="14694" xr:uid="{00000000-0005-0000-0000-000046430000}"/>
    <cellStyle name="Normal 4 71" xfId="14695" xr:uid="{00000000-0005-0000-0000-000047430000}"/>
    <cellStyle name="Normal 4 72" xfId="14696" xr:uid="{00000000-0005-0000-0000-000048430000}"/>
    <cellStyle name="Normal 4 73" xfId="14697" xr:uid="{00000000-0005-0000-0000-000049430000}"/>
    <cellStyle name="Normal 4 74" xfId="14698" xr:uid="{00000000-0005-0000-0000-00004A430000}"/>
    <cellStyle name="Normal 4 75" xfId="14699" xr:uid="{00000000-0005-0000-0000-00004B430000}"/>
    <cellStyle name="Normal 4 76" xfId="14700" xr:uid="{00000000-0005-0000-0000-00004C430000}"/>
    <cellStyle name="Normal 4 77" xfId="14701" xr:uid="{00000000-0005-0000-0000-00004D430000}"/>
    <cellStyle name="Normal 4 78" xfId="14702" xr:uid="{00000000-0005-0000-0000-00004E430000}"/>
    <cellStyle name="Normal 4 79" xfId="14703" xr:uid="{00000000-0005-0000-0000-00004F430000}"/>
    <cellStyle name="Normal 4 8" xfId="14704" xr:uid="{00000000-0005-0000-0000-000050430000}"/>
    <cellStyle name="Normal 4 8 2" xfId="14705" xr:uid="{00000000-0005-0000-0000-000051430000}"/>
    <cellStyle name="Normal 4 8 3" xfId="14706" xr:uid="{00000000-0005-0000-0000-000052430000}"/>
    <cellStyle name="Normal 4 8 4" xfId="14707" xr:uid="{00000000-0005-0000-0000-000053430000}"/>
    <cellStyle name="Normal 4 8 5" xfId="14708" xr:uid="{00000000-0005-0000-0000-000054430000}"/>
    <cellStyle name="Normal 4 80" xfId="14709" xr:uid="{00000000-0005-0000-0000-000055430000}"/>
    <cellStyle name="Normal 4 81" xfId="14710" xr:uid="{00000000-0005-0000-0000-000056430000}"/>
    <cellStyle name="Normal 4 82" xfId="14711" xr:uid="{00000000-0005-0000-0000-000057430000}"/>
    <cellStyle name="Normal 4 83" xfId="14712" xr:uid="{00000000-0005-0000-0000-000058430000}"/>
    <cellStyle name="Normal 4 84" xfId="14713" xr:uid="{00000000-0005-0000-0000-000059430000}"/>
    <cellStyle name="Normal 4 85" xfId="14714" xr:uid="{00000000-0005-0000-0000-00005A430000}"/>
    <cellStyle name="Normal 4 86" xfId="14715" xr:uid="{00000000-0005-0000-0000-00005B430000}"/>
    <cellStyle name="Normal 4 87" xfId="14716" xr:uid="{00000000-0005-0000-0000-00005C430000}"/>
    <cellStyle name="Normal 4 88" xfId="14717" xr:uid="{00000000-0005-0000-0000-00005D430000}"/>
    <cellStyle name="Normal 4 89" xfId="14718" xr:uid="{00000000-0005-0000-0000-00005E430000}"/>
    <cellStyle name="Normal 4 9" xfId="14719" xr:uid="{00000000-0005-0000-0000-00005F430000}"/>
    <cellStyle name="Normal 4 90" xfId="14720" xr:uid="{00000000-0005-0000-0000-000060430000}"/>
    <cellStyle name="Normal 4 91" xfId="14721" xr:uid="{00000000-0005-0000-0000-000061430000}"/>
    <cellStyle name="Normal 4 92" xfId="14722" xr:uid="{00000000-0005-0000-0000-000062430000}"/>
    <cellStyle name="Normal 4 93" xfId="14723" xr:uid="{00000000-0005-0000-0000-000063430000}"/>
    <cellStyle name="Normal 4 94" xfId="14724" xr:uid="{00000000-0005-0000-0000-000064430000}"/>
    <cellStyle name="Normal 4 95" xfId="14725" xr:uid="{00000000-0005-0000-0000-000065430000}"/>
    <cellStyle name="Normal 4 96" xfId="14726" xr:uid="{00000000-0005-0000-0000-000066430000}"/>
    <cellStyle name="Normal 4 97" xfId="14727" xr:uid="{00000000-0005-0000-0000-000067430000}"/>
    <cellStyle name="Normal 4 98" xfId="14728" xr:uid="{00000000-0005-0000-0000-000068430000}"/>
    <cellStyle name="Normal 4 99" xfId="14729" xr:uid="{00000000-0005-0000-0000-000069430000}"/>
    <cellStyle name="Normal 4_CLK 2008 GAPURA FINALok 14-4-09a" xfId="14730" xr:uid="{00000000-0005-0000-0000-00006A430000}"/>
    <cellStyle name="Normal 40" xfId="689" xr:uid="{00000000-0005-0000-0000-00006B430000}"/>
    <cellStyle name="Normal 40 2" xfId="1053" xr:uid="{00000000-0005-0000-0000-00006C430000}"/>
    <cellStyle name="Normal 40 2 2" xfId="14732" xr:uid="{00000000-0005-0000-0000-00006D430000}"/>
    <cellStyle name="Normal 40 3" xfId="20873" xr:uid="{00000000-0005-0000-0000-00006E430000}"/>
    <cellStyle name="Normal 40 4" xfId="14731" xr:uid="{00000000-0005-0000-0000-00006F430000}"/>
    <cellStyle name="Normal 40 5" xfId="1970" xr:uid="{00000000-0005-0000-0000-000070430000}"/>
    <cellStyle name="Normal 40 6" xfId="896" xr:uid="{00000000-0005-0000-0000-000071430000}"/>
    <cellStyle name="Normal 400" xfId="20874" xr:uid="{00000000-0005-0000-0000-000072430000}"/>
    <cellStyle name="Normal 401" xfId="20875" xr:uid="{00000000-0005-0000-0000-000073430000}"/>
    <cellStyle name="Normal 402" xfId="20876" xr:uid="{00000000-0005-0000-0000-000074430000}"/>
    <cellStyle name="Normal 403" xfId="20877" xr:uid="{00000000-0005-0000-0000-000075430000}"/>
    <cellStyle name="Normal 404" xfId="20878" xr:uid="{00000000-0005-0000-0000-000076430000}"/>
    <cellStyle name="Normal 405" xfId="20879" xr:uid="{00000000-0005-0000-0000-000077430000}"/>
    <cellStyle name="Normal 406" xfId="20880" xr:uid="{00000000-0005-0000-0000-000078430000}"/>
    <cellStyle name="Normal 407" xfId="20881" xr:uid="{00000000-0005-0000-0000-000079430000}"/>
    <cellStyle name="Normal 408" xfId="20882" xr:uid="{00000000-0005-0000-0000-00007A430000}"/>
    <cellStyle name="Normal 409" xfId="20883" xr:uid="{00000000-0005-0000-0000-00007B430000}"/>
    <cellStyle name="Normal 41" xfId="693" xr:uid="{00000000-0005-0000-0000-00007C430000}"/>
    <cellStyle name="Normal 41 2" xfId="1057" xr:uid="{00000000-0005-0000-0000-00007D430000}"/>
    <cellStyle name="Normal 41 2 2" xfId="14734" xr:uid="{00000000-0005-0000-0000-00007E430000}"/>
    <cellStyle name="Normal 41 3" xfId="14735" xr:uid="{00000000-0005-0000-0000-00007F430000}"/>
    <cellStyle name="Normal 41 4" xfId="17844" xr:uid="{00000000-0005-0000-0000-000080430000}"/>
    <cellStyle name="Normal 41 5" xfId="14733" xr:uid="{00000000-0005-0000-0000-000081430000}"/>
    <cellStyle name="Normal 41 6" xfId="1971" xr:uid="{00000000-0005-0000-0000-000082430000}"/>
    <cellStyle name="Normal 41 7" xfId="900" xr:uid="{00000000-0005-0000-0000-000083430000}"/>
    <cellStyle name="Normal 410" xfId="20884" xr:uid="{00000000-0005-0000-0000-000084430000}"/>
    <cellStyle name="Normal 411" xfId="20885" xr:uid="{00000000-0005-0000-0000-000085430000}"/>
    <cellStyle name="Normal 412" xfId="20886" xr:uid="{00000000-0005-0000-0000-000086430000}"/>
    <cellStyle name="Normal 413" xfId="20887" xr:uid="{00000000-0005-0000-0000-000087430000}"/>
    <cellStyle name="Normal 414" xfId="20888" xr:uid="{00000000-0005-0000-0000-000088430000}"/>
    <cellStyle name="Normal 415" xfId="20889" xr:uid="{00000000-0005-0000-0000-000089430000}"/>
    <cellStyle name="Normal 416" xfId="20890" xr:uid="{00000000-0005-0000-0000-00008A430000}"/>
    <cellStyle name="Normal 417" xfId="20891" xr:uid="{00000000-0005-0000-0000-00008B430000}"/>
    <cellStyle name="Normal 418" xfId="20892" xr:uid="{00000000-0005-0000-0000-00008C430000}"/>
    <cellStyle name="Normal 419" xfId="20893" xr:uid="{00000000-0005-0000-0000-00008D430000}"/>
    <cellStyle name="Normal 42" xfId="694" xr:uid="{00000000-0005-0000-0000-00008E430000}"/>
    <cellStyle name="Normal 42 2" xfId="1058" xr:uid="{00000000-0005-0000-0000-00008F430000}"/>
    <cellStyle name="Normal 42 2 2" xfId="14737" xr:uid="{00000000-0005-0000-0000-000090430000}"/>
    <cellStyle name="Normal 42 3" xfId="14738" xr:uid="{00000000-0005-0000-0000-000091430000}"/>
    <cellStyle name="Normal 42 4" xfId="17845" xr:uid="{00000000-0005-0000-0000-000092430000}"/>
    <cellStyle name="Normal 42 5" xfId="14736" xr:uid="{00000000-0005-0000-0000-000093430000}"/>
    <cellStyle name="Normal 42 6" xfId="1972" xr:uid="{00000000-0005-0000-0000-000094430000}"/>
    <cellStyle name="Normal 42 7" xfId="901" xr:uid="{00000000-0005-0000-0000-000095430000}"/>
    <cellStyle name="Normal 420" xfId="20895" xr:uid="{00000000-0005-0000-0000-000096430000}"/>
    <cellStyle name="Normal 421" xfId="20896" xr:uid="{00000000-0005-0000-0000-000097430000}"/>
    <cellStyle name="Normal 422" xfId="20897" xr:uid="{00000000-0005-0000-0000-000098430000}"/>
    <cellStyle name="Normal 423" xfId="20898" xr:uid="{00000000-0005-0000-0000-000099430000}"/>
    <cellStyle name="Normal 424" xfId="20899" xr:uid="{00000000-0005-0000-0000-00009A430000}"/>
    <cellStyle name="Normal 425" xfId="20900" xr:uid="{00000000-0005-0000-0000-00009B430000}"/>
    <cellStyle name="Normal 426" xfId="20901" xr:uid="{00000000-0005-0000-0000-00009C430000}"/>
    <cellStyle name="Normal 427" xfId="20902" xr:uid="{00000000-0005-0000-0000-00009D430000}"/>
    <cellStyle name="Normal 428" xfId="20903" xr:uid="{00000000-0005-0000-0000-00009E430000}"/>
    <cellStyle name="Normal 429" xfId="20904" xr:uid="{00000000-0005-0000-0000-00009F430000}"/>
    <cellStyle name="Normal 43" xfId="695" xr:uid="{00000000-0005-0000-0000-0000A0430000}"/>
    <cellStyle name="Normal 43 2" xfId="1059" xr:uid="{00000000-0005-0000-0000-0000A1430000}"/>
    <cellStyle name="Normal 43 2 2" xfId="14740" xr:uid="{00000000-0005-0000-0000-0000A2430000}"/>
    <cellStyle name="Normal 43 3" xfId="17846" xr:uid="{00000000-0005-0000-0000-0000A3430000}"/>
    <cellStyle name="Normal 43 4" xfId="17847" xr:uid="{00000000-0005-0000-0000-0000A4430000}"/>
    <cellStyle name="Normal 43 5" xfId="14739" xr:uid="{00000000-0005-0000-0000-0000A5430000}"/>
    <cellStyle name="Normal 43 6" xfId="1973" xr:uid="{00000000-0005-0000-0000-0000A6430000}"/>
    <cellStyle name="Normal 43 7" xfId="902" xr:uid="{00000000-0005-0000-0000-0000A7430000}"/>
    <cellStyle name="Normal 43_tagihan bruto" xfId="14741" xr:uid="{00000000-0005-0000-0000-0000A8430000}"/>
    <cellStyle name="Normal 430" xfId="20905" xr:uid="{00000000-0005-0000-0000-0000A9430000}"/>
    <cellStyle name="Normal 431" xfId="20906" xr:uid="{00000000-0005-0000-0000-0000AA430000}"/>
    <cellStyle name="Normal 432" xfId="20907" xr:uid="{00000000-0005-0000-0000-0000AB430000}"/>
    <cellStyle name="Normal 433" xfId="20908" xr:uid="{00000000-0005-0000-0000-0000AC430000}"/>
    <cellStyle name="Normal 434" xfId="20909" xr:uid="{00000000-0005-0000-0000-0000AD430000}"/>
    <cellStyle name="Normal 435" xfId="20910" xr:uid="{00000000-0005-0000-0000-0000AE430000}"/>
    <cellStyle name="Normal 436" xfId="20911" xr:uid="{00000000-0005-0000-0000-0000AF430000}"/>
    <cellStyle name="Normal 437" xfId="20912" xr:uid="{00000000-0005-0000-0000-0000B0430000}"/>
    <cellStyle name="Normal 438" xfId="20913" xr:uid="{00000000-0005-0000-0000-0000B1430000}"/>
    <cellStyle name="Normal 439" xfId="20914" xr:uid="{00000000-0005-0000-0000-0000B2430000}"/>
    <cellStyle name="Normal 44" xfId="696" xr:uid="{00000000-0005-0000-0000-0000B3430000}"/>
    <cellStyle name="Normal 44 2" xfId="1060" xr:uid="{00000000-0005-0000-0000-0000B4430000}"/>
    <cellStyle name="Normal 44 2 2" xfId="14743" xr:uid="{00000000-0005-0000-0000-0000B5430000}"/>
    <cellStyle name="Normal 44 3" xfId="17848" xr:uid="{00000000-0005-0000-0000-0000B6430000}"/>
    <cellStyle name="Normal 44 4" xfId="17849" xr:uid="{00000000-0005-0000-0000-0000B7430000}"/>
    <cellStyle name="Normal 44 5" xfId="14742" xr:uid="{00000000-0005-0000-0000-0000B8430000}"/>
    <cellStyle name="Normal 44 6" xfId="1974" xr:uid="{00000000-0005-0000-0000-0000B9430000}"/>
    <cellStyle name="Normal 44 7" xfId="903" xr:uid="{00000000-0005-0000-0000-0000BA430000}"/>
    <cellStyle name="Normal 440" xfId="20915" xr:uid="{00000000-0005-0000-0000-0000BB430000}"/>
    <cellStyle name="Normal 441" xfId="20916" xr:uid="{00000000-0005-0000-0000-0000BC430000}"/>
    <cellStyle name="Normal 442" xfId="20917" xr:uid="{00000000-0005-0000-0000-0000BD430000}"/>
    <cellStyle name="Normal 443" xfId="20918" xr:uid="{00000000-0005-0000-0000-0000BE430000}"/>
    <cellStyle name="Normal 444" xfId="20919" xr:uid="{00000000-0005-0000-0000-0000BF430000}"/>
    <cellStyle name="Normal 445" xfId="20920" xr:uid="{00000000-0005-0000-0000-0000C0430000}"/>
    <cellStyle name="Normal 446" xfId="20921" xr:uid="{00000000-0005-0000-0000-0000C1430000}"/>
    <cellStyle name="Normal 447" xfId="20922" xr:uid="{00000000-0005-0000-0000-0000C2430000}"/>
    <cellStyle name="Normal 448" xfId="20923" xr:uid="{00000000-0005-0000-0000-0000C3430000}"/>
    <cellStyle name="Normal 449" xfId="20924" xr:uid="{00000000-0005-0000-0000-0000C4430000}"/>
    <cellStyle name="Normal 45" xfId="697" xr:uid="{00000000-0005-0000-0000-0000C5430000}"/>
    <cellStyle name="Normal 45 2" xfId="1061" xr:uid="{00000000-0005-0000-0000-0000C6430000}"/>
    <cellStyle name="Normal 45 2 2" xfId="14745" xr:uid="{00000000-0005-0000-0000-0000C7430000}"/>
    <cellStyle name="Normal 45 3" xfId="14746" xr:uid="{00000000-0005-0000-0000-0000C8430000}"/>
    <cellStyle name="Normal 45 4" xfId="17850" xr:uid="{00000000-0005-0000-0000-0000C9430000}"/>
    <cellStyle name="Normal 45 5" xfId="14744" xr:uid="{00000000-0005-0000-0000-0000CA430000}"/>
    <cellStyle name="Normal 45 6" xfId="1975" xr:uid="{00000000-0005-0000-0000-0000CB430000}"/>
    <cellStyle name="Normal 45 7" xfId="904" xr:uid="{00000000-0005-0000-0000-0000CC430000}"/>
    <cellStyle name="Normal 450" xfId="20925" xr:uid="{00000000-0005-0000-0000-0000CD430000}"/>
    <cellStyle name="Normal 451" xfId="20926" xr:uid="{00000000-0005-0000-0000-0000CE430000}"/>
    <cellStyle name="Normal 452" xfId="20927" xr:uid="{00000000-0005-0000-0000-0000CF430000}"/>
    <cellStyle name="Normal 453" xfId="20928" xr:uid="{00000000-0005-0000-0000-0000D0430000}"/>
    <cellStyle name="Normal 454" xfId="20929" xr:uid="{00000000-0005-0000-0000-0000D1430000}"/>
    <cellStyle name="Normal 455" xfId="20930" xr:uid="{00000000-0005-0000-0000-0000D2430000}"/>
    <cellStyle name="Normal 456" xfId="20931" xr:uid="{00000000-0005-0000-0000-0000D3430000}"/>
    <cellStyle name="Normal 457" xfId="20932" xr:uid="{00000000-0005-0000-0000-0000D4430000}"/>
    <cellStyle name="Normal 458" xfId="20933" xr:uid="{00000000-0005-0000-0000-0000D5430000}"/>
    <cellStyle name="Normal 459" xfId="20934" xr:uid="{00000000-0005-0000-0000-0000D6430000}"/>
    <cellStyle name="Normal 46" xfId="720" xr:uid="{00000000-0005-0000-0000-0000D7430000}"/>
    <cellStyle name="Normal 46 2" xfId="1081" xr:uid="{00000000-0005-0000-0000-0000D8430000}"/>
    <cellStyle name="Normal 46 2 2" xfId="14748" xr:uid="{00000000-0005-0000-0000-0000D9430000}"/>
    <cellStyle name="Normal 46 3" xfId="17851" xr:uid="{00000000-0005-0000-0000-0000DA430000}"/>
    <cellStyle name="Normal 46 4" xfId="17852" xr:uid="{00000000-0005-0000-0000-0000DB430000}"/>
    <cellStyle name="Normal 46 5" xfId="14747" xr:uid="{00000000-0005-0000-0000-0000DC430000}"/>
    <cellStyle name="Normal 46 6" xfId="1976" xr:uid="{00000000-0005-0000-0000-0000DD430000}"/>
    <cellStyle name="Normal 46 7" xfId="925" xr:uid="{00000000-0005-0000-0000-0000DE430000}"/>
    <cellStyle name="Normal 460" xfId="20935" xr:uid="{00000000-0005-0000-0000-0000DF430000}"/>
    <cellStyle name="Normal 461" xfId="21047" xr:uid="{00000000-0005-0000-0000-0000E0430000}"/>
    <cellStyle name="Normal 462" xfId="20243" xr:uid="{00000000-0005-0000-0000-0000E1430000}"/>
    <cellStyle name="Normal 463" xfId="21027" xr:uid="{00000000-0005-0000-0000-0000E2430000}"/>
    <cellStyle name="Normal 464" xfId="21122" xr:uid="{00000000-0005-0000-0000-0000E3430000}"/>
    <cellStyle name="Normal 465" xfId="21096" xr:uid="{00000000-0005-0000-0000-0000E4430000}"/>
    <cellStyle name="Normal 466" xfId="21128" xr:uid="{00000000-0005-0000-0000-0000E5430000}"/>
    <cellStyle name="Normal 467" xfId="20751" xr:uid="{00000000-0005-0000-0000-0000E6430000}"/>
    <cellStyle name="Normal 468" xfId="21139" xr:uid="{00000000-0005-0000-0000-0000E7430000}"/>
    <cellStyle name="Normal 469" xfId="20707" xr:uid="{00000000-0005-0000-0000-0000E8430000}"/>
    <cellStyle name="Normal 47" xfId="732" xr:uid="{00000000-0005-0000-0000-0000E9430000}"/>
    <cellStyle name="Normal 47 2" xfId="1093" xr:uid="{00000000-0005-0000-0000-0000EA430000}"/>
    <cellStyle name="Normal 47 2 2" xfId="14750" xr:uid="{00000000-0005-0000-0000-0000EB430000}"/>
    <cellStyle name="Normal 47 3" xfId="17853" xr:uid="{00000000-0005-0000-0000-0000EC430000}"/>
    <cellStyle name="Normal 47 4" xfId="17854" xr:uid="{00000000-0005-0000-0000-0000ED430000}"/>
    <cellStyle name="Normal 47 5" xfId="14749" xr:uid="{00000000-0005-0000-0000-0000EE430000}"/>
    <cellStyle name="Normal 47 6" xfId="1977" xr:uid="{00000000-0005-0000-0000-0000EF430000}"/>
    <cellStyle name="Normal 47 7" xfId="937" xr:uid="{00000000-0005-0000-0000-0000F0430000}"/>
    <cellStyle name="Normal 470" xfId="20752" xr:uid="{00000000-0005-0000-0000-0000F1430000}"/>
    <cellStyle name="Normal 471" xfId="2055" xr:uid="{00000000-0005-0000-0000-0000F2430000}"/>
    <cellStyle name="Normal 472" xfId="21147" xr:uid="{00000000-0005-0000-0000-0000F3430000}"/>
    <cellStyle name="Normal 473" xfId="21159" xr:uid="{00000000-0005-0000-0000-0000F4430000}"/>
    <cellStyle name="Normal 474" xfId="21169" xr:uid="{00000000-0005-0000-0000-0000F5430000}"/>
    <cellStyle name="Normal 475" xfId="1189" xr:uid="{00000000-0005-0000-0000-0000F6430000}"/>
    <cellStyle name="Normal 48" xfId="722" xr:uid="{00000000-0005-0000-0000-0000F7430000}"/>
    <cellStyle name="Normal 48 2" xfId="1083" xr:uid="{00000000-0005-0000-0000-0000F8430000}"/>
    <cellStyle name="Normal 48 2 2" xfId="14752" xr:uid="{00000000-0005-0000-0000-0000F9430000}"/>
    <cellStyle name="Normal 48 3" xfId="17855" xr:uid="{00000000-0005-0000-0000-0000FA430000}"/>
    <cellStyle name="Normal 48 4" xfId="17856" xr:uid="{00000000-0005-0000-0000-0000FB430000}"/>
    <cellStyle name="Normal 48 5" xfId="14751" xr:uid="{00000000-0005-0000-0000-0000FC430000}"/>
    <cellStyle name="Normal 48 6" xfId="1978" xr:uid="{00000000-0005-0000-0000-0000FD430000}"/>
    <cellStyle name="Normal 48 7" xfId="927" xr:uid="{00000000-0005-0000-0000-0000FE430000}"/>
    <cellStyle name="Normal 481" xfId="21146" xr:uid="{00000000-0005-0000-0000-0000FF430000}"/>
    <cellStyle name="Normal 49" xfId="736" xr:uid="{00000000-0005-0000-0000-000000440000}"/>
    <cellStyle name="Normal 49 2" xfId="1096" xr:uid="{00000000-0005-0000-0000-000001440000}"/>
    <cellStyle name="Normal 49 2 2" xfId="14754" xr:uid="{00000000-0005-0000-0000-000002440000}"/>
    <cellStyle name="Normal 49 3" xfId="17857" xr:uid="{00000000-0005-0000-0000-000003440000}"/>
    <cellStyle name="Normal 49 4" xfId="17858" xr:uid="{00000000-0005-0000-0000-000004440000}"/>
    <cellStyle name="Normal 49 5" xfId="14753" xr:uid="{00000000-0005-0000-0000-000005440000}"/>
    <cellStyle name="Normal 49 6" xfId="1979" xr:uid="{00000000-0005-0000-0000-000006440000}"/>
    <cellStyle name="Normal 49 7" xfId="941" xr:uid="{00000000-0005-0000-0000-000007440000}"/>
    <cellStyle name="Normal 5" xfId="105" xr:uid="{00000000-0005-0000-0000-000008440000}"/>
    <cellStyle name="Normal 5 10" xfId="14755" xr:uid="{00000000-0005-0000-0000-000009440000}"/>
    <cellStyle name="Normal 5 100" xfId="14756" xr:uid="{00000000-0005-0000-0000-00000A440000}"/>
    <cellStyle name="Normal 5 101" xfId="14757" xr:uid="{00000000-0005-0000-0000-00000B440000}"/>
    <cellStyle name="Normal 5 102" xfId="14758" xr:uid="{00000000-0005-0000-0000-00000C440000}"/>
    <cellStyle name="Normal 5 103" xfId="14759" xr:uid="{00000000-0005-0000-0000-00000D440000}"/>
    <cellStyle name="Normal 5 104" xfId="14760" xr:uid="{00000000-0005-0000-0000-00000E440000}"/>
    <cellStyle name="Normal 5 105" xfId="14761" xr:uid="{00000000-0005-0000-0000-00000F440000}"/>
    <cellStyle name="Normal 5 106" xfId="14762" xr:uid="{00000000-0005-0000-0000-000010440000}"/>
    <cellStyle name="Normal 5 107" xfId="14763" xr:uid="{00000000-0005-0000-0000-000011440000}"/>
    <cellStyle name="Normal 5 108" xfId="14764" xr:uid="{00000000-0005-0000-0000-000012440000}"/>
    <cellStyle name="Normal 5 109" xfId="14765" xr:uid="{00000000-0005-0000-0000-000013440000}"/>
    <cellStyle name="Normal 5 11" xfId="14766" xr:uid="{00000000-0005-0000-0000-000014440000}"/>
    <cellStyle name="Normal 5 110" xfId="14767" xr:uid="{00000000-0005-0000-0000-000015440000}"/>
    <cellStyle name="Normal 5 111" xfId="14768" xr:uid="{00000000-0005-0000-0000-000016440000}"/>
    <cellStyle name="Normal 5 112" xfId="14769" xr:uid="{00000000-0005-0000-0000-000017440000}"/>
    <cellStyle name="Normal 5 113" xfId="14770" xr:uid="{00000000-0005-0000-0000-000018440000}"/>
    <cellStyle name="Normal 5 114" xfId="14771" xr:uid="{00000000-0005-0000-0000-000019440000}"/>
    <cellStyle name="Normal 5 115" xfId="14772" xr:uid="{00000000-0005-0000-0000-00001A440000}"/>
    <cellStyle name="Normal 5 116" xfId="14773" xr:uid="{00000000-0005-0000-0000-00001B440000}"/>
    <cellStyle name="Normal 5 117" xfId="14774" xr:uid="{00000000-0005-0000-0000-00001C440000}"/>
    <cellStyle name="Normal 5 118" xfId="14775" xr:uid="{00000000-0005-0000-0000-00001D440000}"/>
    <cellStyle name="Normal 5 119" xfId="14776" xr:uid="{00000000-0005-0000-0000-00001E440000}"/>
    <cellStyle name="Normal 5 12" xfId="14777" xr:uid="{00000000-0005-0000-0000-00001F440000}"/>
    <cellStyle name="Normal 5 120" xfId="14778" xr:uid="{00000000-0005-0000-0000-000020440000}"/>
    <cellStyle name="Normal 5 121" xfId="14779" xr:uid="{00000000-0005-0000-0000-000021440000}"/>
    <cellStyle name="Normal 5 122" xfId="14780" xr:uid="{00000000-0005-0000-0000-000022440000}"/>
    <cellStyle name="Normal 5 123" xfId="14781" xr:uid="{00000000-0005-0000-0000-000023440000}"/>
    <cellStyle name="Normal 5 124" xfId="14782" xr:uid="{00000000-0005-0000-0000-000024440000}"/>
    <cellStyle name="Normal 5 125" xfId="14783" xr:uid="{00000000-0005-0000-0000-000025440000}"/>
    <cellStyle name="Normal 5 126" xfId="14784" xr:uid="{00000000-0005-0000-0000-000026440000}"/>
    <cellStyle name="Normal 5 127" xfId="14785" xr:uid="{00000000-0005-0000-0000-000027440000}"/>
    <cellStyle name="Normal 5 128" xfId="14786" xr:uid="{00000000-0005-0000-0000-000028440000}"/>
    <cellStyle name="Normal 5 129" xfId="14787" xr:uid="{00000000-0005-0000-0000-000029440000}"/>
    <cellStyle name="Normal 5 13" xfId="14788" xr:uid="{00000000-0005-0000-0000-00002A440000}"/>
    <cellStyle name="Normal 5 130" xfId="14789" xr:uid="{00000000-0005-0000-0000-00002B440000}"/>
    <cellStyle name="Normal 5 131" xfId="14790" xr:uid="{00000000-0005-0000-0000-00002C440000}"/>
    <cellStyle name="Normal 5 132" xfId="14791" xr:uid="{00000000-0005-0000-0000-00002D440000}"/>
    <cellStyle name="Normal 5 133" xfId="14792" xr:uid="{00000000-0005-0000-0000-00002E440000}"/>
    <cellStyle name="Normal 5 134" xfId="14793" xr:uid="{00000000-0005-0000-0000-00002F440000}"/>
    <cellStyle name="Normal 5 135" xfId="14794" xr:uid="{00000000-0005-0000-0000-000030440000}"/>
    <cellStyle name="Normal 5 136" xfId="14795" xr:uid="{00000000-0005-0000-0000-000031440000}"/>
    <cellStyle name="Normal 5 137" xfId="14796" xr:uid="{00000000-0005-0000-0000-000032440000}"/>
    <cellStyle name="Normal 5 138" xfId="14797" xr:uid="{00000000-0005-0000-0000-000033440000}"/>
    <cellStyle name="Normal 5 139" xfId="14798" xr:uid="{00000000-0005-0000-0000-000034440000}"/>
    <cellStyle name="Normal 5 14" xfId="14799" xr:uid="{00000000-0005-0000-0000-000035440000}"/>
    <cellStyle name="Normal 5 140" xfId="14800" xr:uid="{00000000-0005-0000-0000-000036440000}"/>
    <cellStyle name="Normal 5 141" xfId="14801" xr:uid="{00000000-0005-0000-0000-000037440000}"/>
    <cellStyle name="Normal 5 142" xfId="14802" xr:uid="{00000000-0005-0000-0000-000038440000}"/>
    <cellStyle name="Normal 5 143" xfId="14803" xr:uid="{00000000-0005-0000-0000-000039440000}"/>
    <cellStyle name="Normal 5 144" xfId="14804" xr:uid="{00000000-0005-0000-0000-00003A440000}"/>
    <cellStyle name="Normal 5 145" xfId="14805" xr:uid="{00000000-0005-0000-0000-00003B440000}"/>
    <cellStyle name="Normal 5 146" xfId="14806" xr:uid="{00000000-0005-0000-0000-00003C440000}"/>
    <cellStyle name="Normal 5 147" xfId="14807" xr:uid="{00000000-0005-0000-0000-00003D440000}"/>
    <cellStyle name="Normal 5 148" xfId="14808" xr:uid="{00000000-0005-0000-0000-00003E440000}"/>
    <cellStyle name="Normal 5 149" xfId="14809" xr:uid="{00000000-0005-0000-0000-00003F440000}"/>
    <cellStyle name="Normal 5 15" xfId="14810" xr:uid="{00000000-0005-0000-0000-000040440000}"/>
    <cellStyle name="Normal 5 150" xfId="14811" xr:uid="{00000000-0005-0000-0000-000041440000}"/>
    <cellStyle name="Normal 5 151" xfId="14812" xr:uid="{00000000-0005-0000-0000-000042440000}"/>
    <cellStyle name="Normal 5 152" xfId="14813" xr:uid="{00000000-0005-0000-0000-000043440000}"/>
    <cellStyle name="Normal 5 153" xfId="14814" xr:uid="{00000000-0005-0000-0000-000044440000}"/>
    <cellStyle name="Normal 5 154" xfId="14815" xr:uid="{00000000-0005-0000-0000-000045440000}"/>
    <cellStyle name="Normal 5 155" xfId="14816" xr:uid="{00000000-0005-0000-0000-000046440000}"/>
    <cellStyle name="Normal 5 156" xfId="14817" xr:uid="{00000000-0005-0000-0000-000047440000}"/>
    <cellStyle name="Normal 5 157" xfId="14818" xr:uid="{00000000-0005-0000-0000-000048440000}"/>
    <cellStyle name="Normal 5 158" xfId="14819" xr:uid="{00000000-0005-0000-0000-000049440000}"/>
    <cellStyle name="Normal 5 159" xfId="14820" xr:uid="{00000000-0005-0000-0000-00004A440000}"/>
    <cellStyle name="Normal 5 16" xfId="14821" xr:uid="{00000000-0005-0000-0000-00004B440000}"/>
    <cellStyle name="Normal 5 160" xfId="14822" xr:uid="{00000000-0005-0000-0000-00004C440000}"/>
    <cellStyle name="Normal 5 161" xfId="14823" xr:uid="{00000000-0005-0000-0000-00004D440000}"/>
    <cellStyle name="Normal 5 162" xfId="14824" xr:uid="{00000000-0005-0000-0000-00004E440000}"/>
    <cellStyle name="Normal 5 163" xfId="14825" xr:uid="{00000000-0005-0000-0000-00004F440000}"/>
    <cellStyle name="Normal 5 164" xfId="14826" xr:uid="{00000000-0005-0000-0000-000050440000}"/>
    <cellStyle name="Normal 5 165" xfId="14827" xr:uid="{00000000-0005-0000-0000-000051440000}"/>
    <cellStyle name="Normal 5 166" xfId="14828" xr:uid="{00000000-0005-0000-0000-000052440000}"/>
    <cellStyle name="Normal 5 167" xfId="14829" xr:uid="{00000000-0005-0000-0000-000053440000}"/>
    <cellStyle name="Normal 5 168" xfId="14830" xr:uid="{00000000-0005-0000-0000-000054440000}"/>
    <cellStyle name="Normal 5 169" xfId="14831" xr:uid="{00000000-0005-0000-0000-000055440000}"/>
    <cellStyle name="Normal 5 17" xfId="14832" xr:uid="{00000000-0005-0000-0000-000056440000}"/>
    <cellStyle name="Normal 5 170" xfId="14833" xr:uid="{00000000-0005-0000-0000-000057440000}"/>
    <cellStyle name="Normal 5 171" xfId="14834" xr:uid="{00000000-0005-0000-0000-000058440000}"/>
    <cellStyle name="Normal 5 172" xfId="14835" xr:uid="{00000000-0005-0000-0000-000059440000}"/>
    <cellStyle name="Normal 5 173" xfId="14836" xr:uid="{00000000-0005-0000-0000-00005A440000}"/>
    <cellStyle name="Normal 5 174" xfId="14837" xr:uid="{00000000-0005-0000-0000-00005B440000}"/>
    <cellStyle name="Normal 5 175" xfId="14838" xr:uid="{00000000-0005-0000-0000-00005C440000}"/>
    <cellStyle name="Normal 5 176" xfId="14839" xr:uid="{00000000-0005-0000-0000-00005D440000}"/>
    <cellStyle name="Normal 5 177" xfId="14840" xr:uid="{00000000-0005-0000-0000-00005E440000}"/>
    <cellStyle name="Normal 5 178" xfId="14841" xr:uid="{00000000-0005-0000-0000-00005F440000}"/>
    <cellStyle name="Normal 5 179" xfId="20936" xr:uid="{00000000-0005-0000-0000-000060440000}"/>
    <cellStyle name="Normal 5 179 2" xfId="21178" xr:uid="{00000000-0005-0000-0000-000061440000}"/>
    <cellStyle name="Normal 5 18" xfId="14842" xr:uid="{00000000-0005-0000-0000-000062440000}"/>
    <cellStyle name="Normal 5 180" xfId="21165" xr:uid="{00000000-0005-0000-0000-000063440000}"/>
    <cellStyle name="Normal 5 19" xfId="14843" xr:uid="{00000000-0005-0000-0000-000064440000}"/>
    <cellStyle name="Normal 5 2" xfId="106" xr:uid="{00000000-0005-0000-0000-000065440000}"/>
    <cellStyle name="Normal 5 2 2" xfId="234" xr:uid="{00000000-0005-0000-0000-000066440000}"/>
    <cellStyle name="Normal 5 2 2 2" xfId="342" xr:uid="{00000000-0005-0000-0000-000067440000}"/>
    <cellStyle name="Normal 5 2 2 2 2" xfId="14845" xr:uid="{00000000-0005-0000-0000-000068440000}"/>
    <cellStyle name="Normal 5 2 2 3" xfId="450" xr:uid="{00000000-0005-0000-0000-000069440000}"/>
    <cellStyle name="Normal 5 2 2 3 2" xfId="14844" xr:uid="{00000000-0005-0000-0000-00006A440000}"/>
    <cellStyle name="Normal 5 2 2 4" xfId="2050" xr:uid="{00000000-0005-0000-0000-00006B440000}"/>
    <cellStyle name="Normal 5 2 3" xfId="288" xr:uid="{00000000-0005-0000-0000-00006C440000}"/>
    <cellStyle name="Normal 5 2 3 2" xfId="14846" xr:uid="{00000000-0005-0000-0000-00006D440000}"/>
    <cellStyle name="Normal 5 2 4" xfId="396" xr:uid="{00000000-0005-0000-0000-00006E440000}"/>
    <cellStyle name="Normal 5 2 4 2" xfId="17276" xr:uid="{00000000-0005-0000-0000-00006F440000}"/>
    <cellStyle name="Normal 5 2 5" xfId="632" xr:uid="{00000000-0005-0000-0000-000070440000}"/>
    <cellStyle name="Normal 5 2 5 2" xfId="2099" xr:uid="{00000000-0005-0000-0000-000071440000}"/>
    <cellStyle name="Normal 5 2 6" xfId="21144" xr:uid="{00000000-0005-0000-0000-000072440000}"/>
    <cellStyle name="Normal 5 2_PEMBEBANAN BIAYA USAHA1" xfId="14847" xr:uid="{00000000-0005-0000-0000-000073440000}"/>
    <cellStyle name="Normal 5 20" xfId="14848" xr:uid="{00000000-0005-0000-0000-000074440000}"/>
    <cellStyle name="Normal 5 21" xfId="14849" xr:uid="{00000000-0005-0000-0000-000075440000}"/>
    <cellStyle name="Normal 5 22" xfId="14850" xr:uid="{00000000-0005-0000-0000-000076440000}"/>
    <cellStyle name="Normal 5 23" xfId="14851" xr:uid="{00000000-0005-0000-0000-000077440000}"/>
    <cellStyle name="Normal 5 24" xfId="14852" xr:uid="{00000000-0005-0000-0000-000078440000}"/>
    <cellStyle name="Normal 5 25" xfId="14853" xr:uid="{00000000-0005-0000-0000-000079440000}"/>
    <cellStyle name="Normal 5 26" xfId="14854" xr:uid="{00000000-0005-0000-0000-00007A440000}"/>
    <cellStyle name="Normal 5 27" xfId="14855" xr:uid="{00000000-0005-0000-0000-00007B440000}"/>
    <cellStyle name="Normal 5 28" xfId="14856" xr:uid="{00000000-0005-0000-0000-00007C440000}"/>
    <cellStyle name="Normal 5 29" xfId="14857" xr:uid="{00000000-0005-0000-0000-00007D440000}"/>
    <cellStyle name="Normal 5 3" xfId="107" xr:uid="{00000000-0005-0000-0000-00007E440000}"/>
    <cellStyle name="Normal 5 3 2" xfId="235" xr:uid="{00000000-0005-0000-0000-00007F440000}"/>
    <cellStyle name="Normal 5 3 2 2" xfId="343" xr:uid="{00000000-0005-0000-0000-000080440000}"/>
    <cellStyle name="Normal 5 3 2 3" xfId="451" xr:uid="{00000000-0005-0000-0000-000081440000}"/>
    <cellStyle name="Normal 5 3 2 4" xfId="14859" xr:uid="{00000000-0005-0000-0000-000082440000}"/>
    <cellStyle name="Normal 5 3 3" xfId="289" xr:uid="{00000000-0005-0000-0000-000083440000}"/>
    <cellStyle name="Normal 5 3 3 2" xfId="14860" xr:uid="{00000000-0005-0000-0000-000084440000}"/>
    <cellStyle name="Normal 5 3 4" xfId="397" xr:uid="{00000000-0005-0000-0000-000085440000}"/>
    <cellStyle name="Normal 5 3 4 2" xfId="14858" xr:uid="{00000000-0005-0000-0000-000086440000}"/>
    <cellStyle name="Normal 5 3 5" xfId="633" xr:uid="{00000000-0005-0000-0000-000087440000}"/>
    <cellStyle name="Normal 5 3_PEMBEBANAN BIAYA USAHA1" xfId="14861" xr:uid="{00000000-0005-0000-0000-000088440000}"/>
    <cellStyle name="Normal 5 30" xfId="14862" xr:uid="{00000000-0005-0000-0000-000089440000}"/>
    <cellStyle name="Normal 5 31" xfId="14863" xr:uid="{00000000-0005-0000-0000-00008A440000}"/>
    <cellStyle name="Normal 5 32" xfId="14864" xr:uid="{00000000-0005-0000-0000-00008B440000}"/>
    <cellStyle name="Normal 5 33" xfId="14865" xr:uid="{00000000-0005-0000-0000-00008C440000}"/>
    <cellStyle name="Normal 5 34" xfId="14866" xr:uid="{00000000-0005-0000-0000-00008D440000}"/>
    <cellStyle name="Normal 5 35" xfId="14867" xr:uid="{00000000-0005-0000-0000-00008E440000}"/>
    <cellStyle name="Normal 5 36" xfId="14868" xr:uid="{00000000-0005-0000-0000-00008F440000}"/>
    <cellStyle name="Normal 5 37" xfId="14869" xr:uid="{00000000-0005-0000-0000-000090440000}"/>
    <cellStyle name="Normal 5 38" xfId="14870" xr:uid="{00000000-0005-0000-0000-000091440000}"/>
    <cellStyle name="Normal 5 39" xfId="14871" xr:uid="{00000000-0005-0000-0000-000092440000}"/>
    <cellStyle name="Normal 5 4" xfId="108" xr:uid="{00000000-0005-0000-0000-000093440000}"/>
    <cellStyle name="Normal 5 4 2" xfId="236" xr:uid="{00000000-0005-0000-0000-000094440000}"/>
    <cellStyle name="Normal 5 4 2 2" xfId="344" xr:uid="{00000000-0005-0000-0000-000095440000}"/>
    <cellStyle name="Normal 5 4 2 2 2" xfId="14872" xr:uid="{00000000-0005-0000-0000-000096440000}"/>
    <cellStyle name="Normal 5 4 2 3" xfId="452" xr:uid="{00000000-0005-0000-0000-000097440000}"/>
    <cellStyle name="Normal 5 4 2 4" xfId="1075" xr:uid="{00000000-0005-0000-0000-000098440000}"/>
    <cellStyle name="Normal 5 4 3" xfId="290" xr:uid="{00000000-0005-0000-0000-000099440000}"/>
    <cellStyle name="Normal 5 4 3 2" xfId="14873" xr:uid="{00000000-0005-0000-0000-00009A440000}"/>
    <cellStyle name="Normal 5 4 4" xfId="398" xr:uid="{00000000-0005-0000-0000-00009B440000}"/>
    <cellStyle name="Normal 5 4 4 2" xfId="1536" xr:uid="{00000000-0005-0000-0000-00009C440000}"/>
    <cellStyle name="Normal 5 4 5" xfId="919" xr:uid="{00000000-0005-0000-0000-00009D440000}"/>
    <cellStyle name="Normal 5 4_PEMBEBANAN BIAYA USAHA1" xfId="14874" xr:uid="{00000000-0005-0000-0000-00009E440000}"/>
    <cellStyle name="Normal 5 40" xfId="14875" xr:uid="{00000000-0005-0000-0000-00009F440000}"/>
    <cellStyle name="Normal 5 41" xfId="14876" xr:uid="{00000000-0005-0000-0000-0000A0440000}"/>
    <cellStyle name="Normal 5 42" xfId="14877" xr:uid="{00000000-0005-0000-0000-0000A1440000}"/>
    <cellStyle name="Normal 5 43" xfId="14878" xr:uid="{00000000-0005-0000-0000-0000A2440000}"/>
    <cellStyle name="Normal 5 44" xfId="14879" xr:uid="{00000000-0005-0000-0000-0000A3440000}"/>
    <cellStyle name="Normal 5 45" xfId="14880" xr:uid="{00000000-0005-0000-0000-0000A4440000}"/>
    <cellStyle name="Normal 5 46" xfId="14881" xr:uid="{00000000-0005-0000-0000-0000A5440000}"/>
    <cellStyle name="Normal 5 47" xfId="14882" xr:uid="{00000000-0005-0000-0000-0000A6440000}"/>
    <cellStyle name="Normal 5 48" xfId="14883" xr:uid="{00000000-0005-0000-0000-0000A7440000}"/>
    <cellStyle name="Normal 5 49" xfId="14884" xr:uid="{00000000-0005-0000-0000-0000A8440000}"/>
    <cellStyle name="Normal 5 5" xfId="109" xr:uid="{00000000-0005-0000-0000-0000A9440000}"/>
    <cellStyle name="Normal 5 5 2" xfId="237" xr:uid="{00000000-0005-0000-0000-0000AA440000}"/>
    <cellStyle name="Normal 5 5 2 2" xfId="345" xr:uid="{00000000-0005-0000-0000-0000AB440000}"/>
    <cellStyle name="Normal 5 5 2 3" xfId="453" xr:uid="{00000000-0005-0000-0000-0000AC440000}"/>
    <cellStyle name="Normal 5 5 2 4" xfId="14886" xr:uid="{00000000-0005-0000-0000-0000AD440000}"/>
    <cellStyle name="Normal 5 5 3" xfId="291" xr:uid="{00000000-0005-0000-0000-0000AE440000}"/>
    <cellStyle name="Normal 5 5 3 2" xfId="14887" xr:uid="{00000000-0005-0000-0000-0000AF440000}"/>
    <cellStyle name="Normal 5 5 4" xfId="399" xr:uid="{00000000-0005-0000-0000-0000B0440000}"/>
    <cellStyle name="Normal 5 5 5" xfId="14885" xr:uid="{00000000-0005-0000-0000-0000B1440000}"/>
    <cellStyle name="Normal 5 5_PEMBEBANAN BIAYA USAHA1" xfId="14888" xr:uid="{00000000-0005-0000-0000-0000B2440000}"/>
    <cellStyle name="Normal 5 50" xfId="14889" xr:uid="{00000000-0005-0000-0000-0000B3440000}"/>
    <cellStyle name="Normal 5 51" xfId="14890" xr:uid="{00000000-0005-0000-0000-0000B4440000}"/>
    <cellStyle name="Normal 5 52" xfId="14891" xr:uid="{00000000-0005-0000-0000-0000B5440000}"/>
    <cellStyle name="Normal 5 53" xfId="14892" xr:uid="{00000000-0005-0000-0000-0000B6440000}"/>
    <cellStyle name="Normal 5 54" xfId="14893" xr:uid="{00000000-0005-0000-0000-0000B7440000}"/>
    <cellStyle name="Normal 5 55" xfId="14894" xr:uid="{00000000-0005-0000-0000-0000B8440000}"/>
    <cellStyle name="Normal 5 56" xfId="14895" xr:uid="{00000000-0005-0000-0000-0000B9440000}"/>
    <cellStyle name="Normal 5 57" xfId="14896" xr:uid="{00000000-0005-0000-0000-0000BA440000}"/>
    <cellStyle name="Normal 5 58" xfId="14897" xr:uid="{00000000-0005-0000-0000-0000BB440000}"/>
    <cellStyle name="Normal 5 59" xfId="14898" xr:uid="{00000000-0005-0000-0000-0000BC440000}"/>
    <cellStyle name="Normal 5 6" xfId="233" xr:uid="{00000000-0005-0000-0000-0000BD440000}"/>
    <cellStyle name="Normal 5 6 2" xfId="341" xr:uid="{00000000-0005-0000-0000-0000BE440000}"/>
    <cellStyle name="Normal 5 6 3" xfId="449" xr:uid="{00000000-0005-0000-0000-0000BF440000}"/>
    <cellStyle name="Normal 5 6 4" xfId="14899" xr:uid="{00000000-0005-0000-0000-0000C0440000}"/>
    <cellStyle name="Normal 5 60" xfId="14900" xr:uid="{00000000-0005-0000-0000-0000C1440000}"/>
    <cellStyle name="Normal 5 61" xfId="14901" xr:uid="{00000000-0005-0000-0000-0000C2440000}"/>
    <cellStyle name="Normal 5 62" xfId="14902" xr:uid="{00000000-0005-0000-0000-0000C3440000}"/>
    <cellStyle name="Normal 5 63" xfId="14903" xr:uid="{00000000-0005-0000-0000-0000C4440000}"/>
    <cellStyle name="Normal 5 64" xfId="14904" xr:uid="{00000000-0005-0000-0000-0000C5440000}"/>
    <cellStyle name="Normal 5 65" xfId="14905" xr:uid="{00000000-0005-0000-0000-0000C6440000}"/>
    <cellStyle name="Normal 5 66" xfId="14906" xr:uid="{00000000-0005-0000-0000-0000C7440000}"/>
    <cellStyle name="Normal 5 67" xfId="14907" xr:uid="{00000000-0005-0000-0000-0000C8440000}"/>
    <cellStyle name="Normal 5 68" xfId="14908" xr:uid="{00000000-0005-0000-0000-0000C9440000}"/>
    <cellStyle name="Normal 5 69" xfId="14909" xr:uid="{00000000-0005-0000-0000-0000CA440000}"/>
    <cellStyle name="Normal 5 7" xfId="287" xr:uid="{00000000-0005-0000-0000-0000CB440000}"/>
    <cellStyle name="Normal 5 7 2" xfId="14910" xr:uid="{00000000-0005-0000-0000-0000CC440000}"/>
    <cellStyle name="Normal 5 70" xfId="14911" xr:uid="{00000000-0005-0000-0000-0000CD440000}"/>
    <cellStyle name="Normal 5 71" xfId="14912" xr:uid="{00000000-0005-0000-0000-0000CE440000}"/>
    <cellStyle name="Normal 5 72" xfId="14913" xr:uid="{00000000-0005-0000-0000-0000CF440000}"/>
    <cellStyle name="Normal 5 73" xfId="14914" xr:uid="{00000000-0005-0000-0000-0000D0440000}"/>
    <cellStyle name="Normal 5 74" xfId="14915" xr:uid="{00000000-0005-0000-0000-0000D1440000}"/>
    <cellStyle name="Normal 5 75" xfId="14916" xr:uid="{00000000-0005-0000-0000-0000D2440000}"/>
    <cellStyle name="Normal 5 76" xfId="14917" xr:uid="{00000000-0005-0000-0000-0000D3440000}"/>
    <cellStyle name="Normal 5 77" xfId="14918" xr:uid="{00000000-0005-0000-0000-0000D4440000}"/>
    <cellStyle name="Normal 5 78" xfId="14919" xr:uid="{00000000-0005-0000-0000-0000D5440000}"/>
    <cellStyle name="Normal 5 79" xfId="14920" xr:uid="{00000000-0005-0000-0000-0000D6440000}"/>
    <cellStyle name="Normal 5 8" xfId="395" xr:uid="{00000000-0005-0000-0000-0000D7440000}"/>
    <cellStyle name="Normal 5 8 2" xfId="14921" xr:uid="{00000000-0005-0000-0000-0000D8440000}"/>
    <cellStyle name="Normal 5 80" xfId="14922" xr:uid="{00000000-0005-0000-0000-0000D9440000}"/>
    <cellStyle name="Normal 5 81" xfId="14923" xr:uid="{00000000-0005-0000-0000-0000DA440000}"/>
    <cellStyle name="Normal 5 82" xfId="14924" xr:uid="{00000000-0005-0000-0000-0000DB440000}"/>
    <cellStyle name="Normal 5 83" xfId="14925" xr:uid="{00000000-0005-0000-0000-0000DC440000}"/>
    <cellStyle name="Normal 5 84" xfId="14926" xr:uid="{00000000-0005-0000-0000-0000DD440000}"/>
    <cellStyle name="Normal 5 85" xfId="14927" xr:uid="{00000000-0005-0000-0000-0000DE440000}"/>
    <cellStyle name="Normal 5 86" xfId="14928" xr:uid="{00000000-0005-0000-0000-0000DF440000}"/>
    <cellStyle name="Normal 5 87" xfId="14929" xr:uid="{00000000-0005-0000-0000-0000E0440000}"/>
    <cellStyle name="Normal 5 88" xfId="14930" xr:uid="{00000000-0005-0000-0000-0000E1440000}"/>
    <cellStyle name="Normal 5 89" xfId="14931" xr:uid="{00000000-0005-0000-0000-0000E2440000}"/>
    <cellStyle name="Normal 5 9" xfId="631" xr:uid="{00000000-0005-0000-0000-0000E3440000}"/>
    <cellStyle name="Normal 5 9 2" xfId="14932" xr:uid="{00000000-0005-0000-0000-0000E4440000}"/>
    <cellStyle name="Normal 5 90" xfId="14933" xr:uid="{00000000-0005-0000-0000-0000E5440000}"/>
    <cellStyle name="Normal 5 91" xfId="14934" xr:uid="{00000000-0005-0000-0000-0000E6440000}"/>
    <cellStyle name="Normal 5 92" xfId="14935" xr:uid="{00000000-0005-0000-0000-0000E7440000}"/>
    <cellStyle name="Normal 5 93" xfId="14936" xr:uid="{00000000-0005-0000-0000-0000E8440000}"/>
    <cellStyle name="Normal 5 94" xfId="14937" xr:uid="{00000000-0005-0000-0000-0000E9440000}"/>
    <cellStyle name="Normal 5 95" xfId="14938" xr:uid="{00000000-0005-0000-0000-0000EA440000}"/>
    <cellStyle name="Normal 5 96" xfId="14939" xr:uid="{00000000-0005-0000-0000-0000EB440000}"/>
    <cellStyle name="Normal 5 97" xfId="14940" xr:uid="{00000000-0005-0000-0000-0000EC440000}"/>
    <cellStyle name="Normal 5 98" xfId="14941" xr:uid="{00000000-0005-0000-0000-0000ED440000}"/>
    <cellStyle name="Normal 5 99" xfId="14942" xr:uid="{00000000-0005-0000-0000-0000EE440000}"/>
    <cellStyle name="Normal 5_CLK 2008 GAPURA FINALok 22-3-09REV" xfId="14943" xr:uid="{00000000-0005-0000-0000-0000EF440000}"/>
    <cellStyle name="Normal 50" xfId="724" xr:uid="{00000000-0005-0000-0000-0000F0440000}"/>
    <cellStyle name="Normal 50 2" xfId="1085" xr:uid="{00000000-0005-0000-0000-0000F1440000}"/>
    <cellStyle name="Normal 50 2 2" xfId="14945" xr:uid="{00000000-0005-0000-0000-0000F2440000}"/>
    <cellStyle name="Normal 50 3" xfId="17859" xr:uid="{00000000-0005-0000-0000-0000F3440000}"/>
    <cellStyle name="Normal 50 4" xfId="17860" xr:uid="{00000000-0005-0000-0000-0000F4440000}"/>
    <cellStyle name="Normal 50 5" xfId="14944" xr:uid="{00000000-0005-0000-0000-0000F5440000}"/>
    <cellStyle name="Normal 50 6" xfId="1980" xr:uid="{00000000-0005-0000-0000-0000F6440000}"/>
    <cellStyle name="Normal 50 7" xfId="929" xr:uid="{00000000-0005-0000-0000-0000F7440000}"/>
    <cellStyle name="Normal 51" xfId="729" xr:uid="{00000000-0005-0000-0000-0000F8440000}"/>
    <cellStyle name="Normal 51 2" xfId="1090" xr:uid="{00000000-0005-0000-0000-0000F9440000}"/>
    <cellStyle name="Normal 51 2 2" xfId="14947" xr:uid="{00000000-0005-0000-0000-0000FA440000}"/>
    <cellStyle name="Normal 51 3" xfId="20937" xr:uid="{00000000-0005-0000-0000-0000FB440000}"/>
    <cellStyle name="Normal 51 4" xfId="14946" xr:uid="{00000000-0005-0000-0000-0000FC440000}"/>
    <cellStyle name="Normal 51 5" xfId="1981" xr:uid="{00000000-0005-0000-0000-0000FD440000}"/>
    <cellStyle name="Normal 51 6" xfId="934" xr:uid="{00000000-0005-0000-0000-0000FE440000}"/>
    <cellStyle name="Normal 52" xfId="726" xr:uid="{00000000-0005-0000-0000-0000FF440000}"/>
    <cellStyle name="Normal 52 2" xfId="1087" xr:uid="{00000000-0005-0000-0000-000000450000}"/>
    <cellStyle name="Normal 52 2 2" xfId="14949" xr:uid="{00000000-0005-0000-0000-000001450000}"/>
    <cellStyle name="Normal 52 3" xfId="20938" xr:uid="{00000000-0005-0000-0000-000002450000}"/>
    <cellStyle name="Normal 52 4" xfId="14948" xr:uid="{00000000-0005-0000-0000-000003450000}"/>
    <cellStyle name="Normal 52 5" xfId="1982" xr:uid="{00000000-0005-0000-0000-000004450000}"/>
    <cellStyle name="Normal 52 6" xfId="931" xr:uid="{00000000-0005-0000-0000-000005450000}"/>
    <cellStyle name="Normal 53" xfId="742" xr:uid="{00000000-0005-0000-0000-000006450000}"/>
    <cellStyle name="Normal 53 2" xfId="1102" xr:uid="{00000000-0005-0000-0000-000007450000}"/>
    <cellStyle name="Normal 53 2 2" xfId="14951" xr:uid="{00000000-0005-0000-0000-000008450000}"/>
    <cellStyle name="Normal 53 3" xfId="20939" xr:uid="{00000000-0005-0000-0000-000009450000}"/>
    <cellStyle name="Normal 53 4" xfId="14950" xr:uid="{00000000-0005-0000-0000-00000A450000}"/>
    <cellStyle name="Normal 53 5" xfId="1983" xr:uid="{00000000-0005-0000-0000-00000B450000}"/>
    <cellStyle name="Normal 53 6" xfId="947" xr:uid="{00000000-0005-0000-0000-00000C450000}"/>
    <cellStyle name="Normal 54" xfId="786" xr:uid="{00000000-0005-0000-0000-00000D450000}"/>
    <cellStyle name="Normal 54 2" xfId="1146" xr:uid="{00000000-0005-0000-0000-00000E450000}"/>
    <cellStyle name="Normal 54 2 2" xfId="14953" xr:uid="{00000000-0005-0000-0000-00000F450000}"/>
    <cellStyle name="Normal 54 3" xfId="20940" xr:uid="{00000000-0005-0000-0000-000010450000}"/>
    <cellStyle name="Normal 54 4" xfId="14952" xr:uid="{00000000-0005-0000-0000-000011450000}"/>
    <cellStyle name="Normal 54 5" xfId="1984" xr:uid="{00000000-0005-0000-0000-000012450000}"/>
    <cellStyle name="Normal 54 6" xfId="991" xr:uid="{00000000-0005-0000-0000-000013450000}"/>
    <cellStyle name="Normal 55" xfId="745" xr:uid="{00000000-0005-0000-0000-000014450000}"/>
    <cellStyle name="Normal 55 2" xfId="1105" xr:uid="{00000000-0005-0000-0000-000015450000}"/>
    <cellStyle name="Normal 55 2 2" xfId="14955" xr:uid="{00000000-0005-0000-0000-000016450000}"/>
    <cellStyle name="Normal 55 3" xfId="20941" xr:uid="{00000000-0005-0000-0000-000017450000}"/>
    <cellStyle name="Normal 55 4" xfId="14954" xr:uid="{00000000-0005-0000-0000-000018450000}"/>
    <cellStyle name="Normal 55 5" xfId="1985" xr:uid="{00000000-0005-0000-0000-000019450000}"/>
    <cellStyle name="Normal 55 6" xfId="950" xr:uid="{00000000-0005-0000-0000-00001A450000}"/>
    <cellStyle name="Normal 56" xfId="783" xr:uid="{00000000-0005-0000-0000-00001B450000}"/>
    <cellStyle name="Normal 56 2" xfId="1143" xr:uid="{00000000-0005-0000-0000-00001C450000}"/>
    <cellStyle name="Normal 56 2 2" xfId="14957" xr:uid="{00000000-0005-0000-0000-00001D450000}"/>
    <cellStyle name="Normal 56 3" xfId="20942" xr:uid="{00000000-0005-0000-0000-00001E450000}"/>
    <cellStyle name="Normal 56 4" xfId="14956" xr:uid="{00000000-0005-0000-0000-00001F450000}"/>
    <cellStyle name="Normal 56 5" xfId="1986" xr:uid="{00000000-0005-0000-0000-000020450000}"/>
    <cellStyle name="Normal 56 6" xfId="988" xr:uid="{00000000-0005-0000-0000-000021450000}"/>
    <cellStyle name="Normal 57" xfId="792" xr:uid="{00000000-0005-0000-0000-000022450000}"/>
    <cellStyle name="Normal 57 2" xfId="1152" xr:uid="{00000000-0005-0000-0000-000023450000}"/>
    <cellStyle name="Normal 57 2 2" xfId="14959" xr:uid="{00000000-0005-0000-0000-000024450000}"/>
    <cellStyle name="Normal 57 3" xfId="20943" xr:uid="{00000000-0005-0000-0000-000025450000}"/>
    <cellStyle name="Normal 57 4" xfId="14958" xr:uid="{00000000-0005-0000-0000-000026450000}"/>
    <cellStyle name="Normal 57 5" xfId="1987" xr:uid="{00000000-0005-0000-0000-000027450000}"/>
    <cellStyle name="Normal 57 6" xfId="997" xr:uid="{00000000-0005-0000-0000-000028450000}"/>
    <cellStyle name="Normal 58" xfId="781" xr:uid="{00000000-0005-0000-0000-000029450000}"/>
    <cellStyle name="Normal 58 2" xfId="1141" xr:uid="{00000000-0005-0000-0000-00002A450000}"/>
    <cellStyle name="Normal 58 2 2" xfId="14961" xr:uid="{00000000-0005-0000-0000-00002B450000}"/>
    <cellStyle name="Normal 58 3" xfId="20944" xr:uid="{00000000-0005-0000-0000-00002C450000}"/>
    <cellStyle name="Normal 58 4" xfId="14960" xr:uid="{00000000-0005-0000-0000-00002D450000}"/>
    <cellStyle name="Normal 58 5" xfId="1988" xr:uid="{00000000-0005-0000-0000-00002E450000}"/>
    <cellStyle name="Normal 58 6" xfId="986" xr:uid="{00000000-0005-0000-0000-00002F450000}"/>
    <cellStyle name="Normal 59" xfId="748" xr:uid="{00000000-0005-0000-0000-000030450000}"/>
    <cellStyle name="Normal 59 2" xfId="1108" xr:uid="{00000000-0005-0000-0000-000031450000}"/>
    <cellStyle name="Normal 59 2 2" xfId="14963" xr:uid="{00000000-0005-0000-0000-000032450000}"/>
    <cellStyle name="Normal 59 3" xfId="20945" xr:uid="{00000000-0005-0000-0000-000033450000}"/>
    <cellStyle name="Normal 59 4" xfId="14962" xr:uid="{00000000-0005-0000-0000-000034450000}"/>
    <cellStyle name="Normal 59 5" xfId="1989" xr:uid="{00000000-0005-0000-0000-000035450000}"/>
    <cellStyle name="Normal 59 6" xfId="953" xr:uid="{00000000-0005-0000-0000-000036450000}"/>
    <cellStyle name="Normal 6" xfId="110" xr:uid="{00000000-0005-0000-0000-000037450000}"/>
    <cellStyle name="Normal 6 10" xfId="14964" xr:uid="{00000000-0005-0000-0000-000038450000}"/>
    <cellStyle name="Normal 6 11" xfId="14965" xr:uid="{00000000-0005-0000-0000-000039450000}"/>
    <cellStyle name="Normal 6 12" xfId="14966" xr:uid="{00000000-0005-0000-0000-00003A450000}"/>
    <cellStyle name="Normal 6 13" xfId="14967" xr:uid="{00000000-0005-0000-0000-00003B450000}"/>
    <cellStyle name="Normal 6 14" xfId="14968" xr:uid="{00000000-0005-0000-0000-00003C450000}"/>
    <cellStyle name="Normal 6 15" xfId="20946" xr:uid="{00000000-0005-0000-0000-00003D450000}"/>
    <cellStyle name="Normal 6 2" xfId="111" xr:uid="{00000000-0005-0000-0000-00003E450000}"/>
    <cellStyle name="Normal 6 2 2" xfId="635" xr:uid="{00000000-0005-0000-0000-00003F450000}"/>
    <cellStyle name="Normal 6 2 2 2" xfId="14971" xr:uid="{00000000-0005-0000-0000-000040450000}"/>
    <cellStyle name="Normal 6 2 2 3" xfId="14970" xr:uid="{00000000-0005-0000-0000-000041450000}"/>
    <cellStyle name="Normal 6 2 3" xfId="14972" xr:uid="{00000000-0005-0000-0000-000042450000}"/>
    <cellStyle name="Normal 6 2 4" xfId="21049" xr:uid="{00000000-0005-0000-0000-000043450000}"/>
    <cellStyle name="Normal 6 2 5" xfId="14969" xr:uid="{00000000-0005-0000-0000-000044450000}"/>
    <cellStyle name="Normal 6 2_PEMBEBANAN BIAYA USAHA1" xfId="14973" xr:uid="{00000000-0005-0000-0000-000045450000}"/>
    <cellStyle name="Normal 6 3" xfId="636" xr:uid="{00000000-0005-0000-0000-000046450000}"/>
    <cellStyle name="Normal 6 3 2" xfId="14975" xr:uid="{00000000-0005-0000-0000-000047450000}"/>
    <cellStyle name="Normal 6 3 3" xfId="14976" xr:uid="{00000000-0005-0000-0000-000048450000}"/>
    <cellStyle name="Normal 6 3 4" xfId="14974" xr:uid="{00000000-0005-0000-0000-000049450000}"/>
    <cellStyle name="Normal 6 3_PEMBEBANAN BIAYA USAHA1" xfId="14977" xr:uid="{00000000-0005-0000-0000-00004A450000}"/>
    <cellStyle name="Normal 6 4" xfId="634" xr:uid="{00000000-0005-0000-0000-00004B450000}"/>
    <cellStyle name="Normal 6 4 2" xfId="14978" xr:uid="{00000000-0005-0000-0000-00004C450000}"/>
    <cellStyle name="Normal 6 4 3" xfId="14979" xr:uid="{00000000-0005-0000-0000-00004D450000}"/>
    <cellStyle name="Normal 6 4 4" xfId="1537" xr:uid="{00000000-0005-0000-0000-00004E450000}"/>
    <cellStyle name="Normal 6 4_PEMBEBANAN BIAYA USAHA1" xfId="14980" xr:uid="{00000000-0005-0000-0000-00004F450000}"/>
    <cellStyle name="Normal 6 5" xfId="14981" xr:uid="{00000000-0005-0000-0000-000050450000}"/>
    <cellStyle name="Normal 6 5 2" xfId="14982" xr:uid="{00000000-0005-0000-0000-000051450000}"/>
    <cellStyle name="Normal 6 5 3" xfId="14983" xr:uid="{00000000-0005-0000-0000-000052450000}"/>
    <cellStyle name="Normal 6 5_PEMBEBANAN BIAYA USAHA1" xfId="14984" xr:uid="{00000000-0005-0000-0000-000053450000}"/>
    <cellStyle name="Normal 6 6" xfId="14985" xr:uid="{00000000-0005-0000-0000-000054450000}"/>
    <cellStyle name="Normal 6 7" xfId="14986" xr:uid="{00000000-0005-0000-0000-000055450000}"/>
    <cellStyle name="Normal 6 8" xfId="14987" xr:uid="{00000000-0005-0000-0000-000056450000}"/>
    <cellStyle name="Normal 6 9" xfId="14988" xr:uid="{00000000-0005-0000-0000-000057450000}"/>
    <cellStyle name="Normal 6_CLK 2008 GAPURA FINALok 22-3-09REV" xfId="14989" xr:uid="{00000000-0005-0000-0000-000058450000}"/>
    <cellStyle name="Normal 60" xfId="779" xr:uid="{00000000-0005-0000-0000-000059450000}"/>
    <cellStyle name="Normal 60 2" xfId="1139" xr:uid="{00000000-0005-0000-0000-00005A450000}"/>
    <cellStyle name="Normal 60 2 2" xfId="14991" xr:uid="{00000000-0005-0000-0000-00005B450000}"/>
    <cellStyle name="Normal 60 3" xfId="20947" xr:uid="{00000000-0005-0000-0000-00005C450000}"/>
    <cellStyle name="Normal 60 4" xfId="14990" xr:uid="{00000000-0005-0000-0000-00005D450000}"/>
    <cellStyle name="Normal 60 5" xfId="1990" xr:uid="{00000000-0005-0000-0000-00005E450000}"/>
    <cellStyle name="Normal 60 6" xfId="984" xr:uid="{00000000-0005-0000-0000-00005F450000}"/>
    <cellStyle name="Normal 61" xfId="750" xr:uid="{00000000-0005-0000-0000-000060450000}"/>
    <cellStyle name="Normal 61 2" xfId="1110" xr:uid="{00000000-0005-0000-0000-000061450000}"/>
    <cellStyle name="Normal 61 2 2" xfId="14993" xr:uid="{00000000-0005-0000-0000-000062450000}"/>
    <cellStyle name="Normal 61 3" xfId="20948" xr:uid="{00000000-0005-0000-0000-000063450000}"/>
    <cellStyle name="Normal 61 4" xfId="14992" xr:uid="{00000000-0005-0000-0000-000064450000}"/>
    <cellStyle name="Normal 61 5" xfId="1991" xr:uid="{00000000-0005-0000-0000-000065450000}"/>
    <cellStyle name="Normal 61 6" xfId="955" xr:uid="{00000000-0005-0000-0000-000066450000}"/>
    <cellStyle name="Normal 62" xfId="777" xr:uid="{00000000-0005-0000-0000-000067450000}"/>
    <cellStyle name="Normal 62 2" xfId="1137" xr:uid="{00000000-0005-0000-0000-000068450000}"/>
    <cellStyle name="Normal 62 2 2" xfId="14995" xr:uid="{00000000-0005-0000-0000-000069450000}"/>
    <cellStyle name="Normal 62 3" xfId="20949" xr:uid="{00000000-0005-0000-0000-00006A450000}"/>
    <cellStyle name="Normal 62 4" xfId="14994" xr:uid="{00000000-0005-0000-0000-00006B450000}"/>
    <cellStyle name="Normal 62 5" xfId="1992" xr:uid="{00000000-0005-0000-0000-00006C450000}"/>
    <cellStyle name="Normal 62 6" xfId="982" xr:uid="{00000000-0005-0000-0000-00006D450000}"/>
    <cellStyle name="Normal 63" xfId="752" xr:uid="{00000000-0005-0000-0000-00006E450000}"/>
    <cellStyle name="Normal 63 2" xfId="1112" xr:uid="{00000000-0005-0000-0000-00006F450000}"/>
    <cellStyle name="Normal 63 2 2" xfId="14997" xr:uid="{00000000-0005-0000-0000-000070450000}"/>
    <cellStyle name="Normal 63 3" xfId="20950" xr:uid="{00000000-0005-0000-0000-000071450000}"/>
    <cellStyle name="Normal 63 4" xfId="14996" xr:uid="{00000000-0005-0000-0000-000072450000}"/>
    <cellStyle name="Normal 63 5" xfId="1993" xr:uid="{00000000-0005-0000-0000-000073450000}"/>
    <cellStyle name="Normal 63 6" xfId="957" xr:uid="{00000000-0005-0000-0000-000074450000}"/>
    <cellStyle name="Normal 64" xfId="775" xr:uid="{00000000-0005-0000-0000-000075450000}"/>
    <cellStyle name="Normal 64 2" xfId="1135" xr:uid="{00000000-0005-0000-0000-000076450000}"/>
    <cellStyle name="Normal 64 2 2" xfId="14999" xr:uid="{00000000-0005-0000-0000-000077450000}"/>
    <cellStyle name="Normal 64 3" xfId="20951" xr:uid="{00000000-0005-0000-0000-000078450000}"/>
    <cellStyle name="Normal 64 4" xfId="14998" xr:uid="{00000000-0005-0000-0000-000079450000}"/>
    <cellStyle name="Normal 64 5" xfId="1994" xr:uid="{00000000-0005-0000-0000-00007A450000}"/>
    <cellStyle name="Normal 64 6" xfId="980" xr:uid="{00000000-0005-0000-0000-00007B450000}"/>
    <cellStyle name="Normal 65" xfId="754" xr:uid="{00000000-0005-0000-0000-00007C450000}"/>
    <cellStyle name="Normal 65 2" xfId="1114" xr:uid="{00000000-0005-0000-0000-00007D450000}"/>
    <cellStyle name="Normal 65 2 2" xfId="15001" xr:uid="{00000000-0005-0000-0000-00007E450000}"/>
    <cellStyle name="Normal 65 3" xfId="15002" xr:uid="{00000000-0005-0000-0000-00007F450000}"/>
    <cellStyle name="Normal 65 4" xfId="20952" xr:uid="{00000000-0005-0000-0000-000080450000}"/>
    <cellStyle name="Normal 65 5" xfId="15000" xr:uid="{00000000-0005-0000-0000-000081450000}"/>
    <cellStyle name="Normal 65 6" xfId="1995" xr:uid="{00000000-0005-0000-0000-000082450000}"/>
    <cellStyle name="Normal 65 7" xfId="959" xr:uid="{00000000-0005-0000-0000-000083450000}"/>
    <cellStyle name="Normal 66" xfId="773" xr:uid="{00000000-0005-0000-0000-000084450000}"/>
    <cellStyle name="Normal 66 2" xfId="1133" xr:uid="{00000000-0005-0000-0000-000085450000}"/>
    <cellStyle name="Normal 66 2 2" xfId="15004" xr:uid="{00000000-0005-0000-0000-000086450000}"/>
    <cellStyle name="Normal 66 3" xfId="20953" xr:uid="{00000000-0005-0000-0000-000087450000}"/>
    <cellStyle name="Normal 66 4" xfId="15003" xr:uid="{00000000-0005-0000-0000-000088450000}"/>
    <cellStyle name="Normal 66 5" xfId="1996" xr:uid="{00000000-0005-0000-0000-000089450000}"/>
    <cellStyle name="Normal 66 6" xfId="978" xr:uid="{00000000-0005-0000-0000-00008A450000}"/>
    <cellStyle name="Normal 67" xfId="756" xr:uid="{00000000-0005-0000-0000-00008B450000}"/>
    <cellStyle name="Normal 67 2" xfId="1116" xr:uid="{00000000-0005-0000-0000-00008C450000}"/>
    <cellStyle name="Normal 67 2 2" xfId="15006" xr:uid="{00000000-0005-0000-0000-00008D450000}"/>
    <cellStyle name="Normal 67 3" xfId="20954" xr:uid="{00000000-0005-0000-0000-00008E450000}"/>
    <cellStyle name="Normal 67 4" xfId="15005" xr:uid="{00000000-0005-0000-0000-00008F450000}"/>
    <cellStyle name="Normal 67 5" xfId="1997" xr:uid="{00000000-0005-0000-0000-000090450000}"/>
    <cellStyle name="Normal 67 6" xfId="961" xr:uid="{00000000-0005-0000-0000-000091450000}"/>
    <cellStyle name="Normal 68" xfId="771" xr:uid="{00000000-0005-0000-0000-000092450000}"/>
    <cellStyle name="Normal 68 2" xfId="1131" xr:uid="{00000000-0005-0000-0000-000093450000}"/>
    <cellStyle name="Normal 68 2 2" xfId="15008" xr:uid="{00000000-0005-0000-0000-000094450000}"/>
    <cellStyle name="Normal 68 3" xfId="20955" xr:uid="{00000000-0005-0000-0000-000095450000}"/>
    <cellStyle name="Normal 68 4" xfId="15007" xr:uid="{00000000-0005-0000-0000-000096450000}"/>
    <cellStyle name="Normal 68 5" xfId="1998" xr:uid="{00000000-0005-0000-0000-000097450000}"/>
    <cellStyle name="Normal 68 6" xfId="976" xr:uid="{00000000-0005-0000-0000-000098450000}"/>
    <cellStyle name="Normal 69" xfId="758" xr:uid="{00000000-0005-0000-0000-000099450000}"/>
    <cellStyle name="Normal 69 2" xfId="1118" xr:uid="{00000000-0005-0000-0000-00009A450000}"/>
    <cellStyle name="Normal 69 2 2" xfId="15010" xr:uid="{00000000-0005-0000-0000-00009B450000}"/>
    <cellStyle name="Normal 69 3" xfId="20956" xr:uid="{00000000-0005-0000-0000-00009C450000}"/>
    <cellStyle name="Normal 69 4" xfId="15009" xr:uid="{00000000-0005-0000-0000-00009D450000}"/>
    <cellStyle name="Normal 69 5" xfId="1999" xr:uid="{00000000-0005-0000-0000-00009E450000}"/>
    <cellStyle name="Normal 69 6" xfId="963" xr:uid="{00000000-0005-0000-0000-00009F450000}"/>
    <cellStyle name="Normal 7" xfId="112" xr:uid="{00000000-0005-0000-0000-0000A0450000}"/>
    <cellStyle name="Normal 7 10" xfId="15011" xr:uid="{00000000-0005-0000-0000-0000A1450000}"/>
    <cellStyle name="Normal 7 11" xfId="15012" xr:uid="{00000000-0005-0000-0000-0000A2450000}"/>
    <cellStyle name="Normal 7 12" xfId="15013" xr:uid="{00000000-0005-0000-0000-0000A3450000}"/>
    <cellStyle name="Normal 7 13" xfId="15014" xr:uid="{00000000-0005-0000-0000-0000A4450000}"/>
    <cellStyle name="Normal 7 14" xfId="15015" xr:uid="{00000000-0005-0000-0000-0000A5450000}"/>
    <cellStyle name="Normal 7 15" xfId="15016" xr:uid="{00000000-0005-0000-0000-0000A6450000}"/>
    <cellStyle name="Normal 7 16" xfId="20957" xr:uid="{00000000-0005-0000-0000-0000A7450000}"/>
    <cellStyle name="Normal 7 2" xfId="113" xr:uid="{00000000-0005-0000-0000-0000A8450000}"/>
    <cellStyle name="Normal 7 2 2" xfId="638" xr:uid="{00000000-0005-0000-0000-0000A9450000}"/>
    <cellStyle name="Normal 7 2 2 2" xfId="15019" xr:uid="{00000000-0005-0000-0000-0000AA450000}"/>
    <cellStyle name="Normal 7 2 2 3" xfId="15018" xr:uid="{00000000-0005-0000-0000-0000AB450000}"/>
    <cellStyle name="Normal 7 2 2 4" xfId="1044" xr:uid="{00000000-0005-0000-0000-0000AC450000}"/>
    <cellStyle name="Normal 7 2 3" xfId="15020" xr:uid="{00000000-0005-0000-0000-0000AD450000}"/>
    <cellStyle name="Normal 7 2 4" xfId="21089" xr:uid="{00000000-0005-0000-0000-0000AE450000}"/>
    <cellStyle name="Normal 7 2 5" xfId="15017" xr:uid="{00000000-0005-0000-0000-0000AF450000}"/>
    <cellStyle name="Normal 7 2 6" xfId="1197" xr:uid="{00000000-0005-0000-0000-0000B0450000}"/>
    <cellStyle name="Normal 7 2 7" xfId="875" xr:uid="{00000000-0005-0000-0000-0000B1450000}"/>
    <cellStyle name="Normal 7 3" xfId="637" xr:uid="{00000000-0005-0000-0000-0000B2450000}"/>
    <cellStyle name="Normal 7 3 2" xfId="15021" xr:uid="{00000000-0005-0000-0000-0000B3450000}"/>
    <cellStyle name="Normal 7 3 3" xfId="1538" xr:uid="{00000000-0005-0000-0000-0000B4450000}"/>
    <cellStyle name="Normal 7 3_tagihan bruto" xfId="15022" xr:uid="{00000000-0005-0000-0000-0000B5450000}"/>
    <cellStyle name="Normal 7 4" xfId="15023" xr:uid="{00000000-0005-0000-0000-0000B6450000}"/>
    <cellStyle name="Normal 7 5" xfId="15024" xr:uid="{00000000-0005-0000-0000-0000B7450000}"/>
    <cellStyle name="Normal 7 6" xfId="15025" xr:uid="{00000000-0005-0000-0000-0000B8450000}"/>
    <cellStyle name="Normal 7 7" xfId="15026" xr:uid="{00000000-0005-0000-0000-0000B9450000}"/>
    <cellStyle name="Normal 7 8" xfId="15027" xr:uid="{00000000-0005-0000-0000-0000BA450000}"/>
    <cellStyle name="Normal 7 9" xfId="15028" xr:uid="{00000000-0005-0000-0000-0000BB450000}"/>
    <cellStyle name="Normal 7_cf co" xfId="15029" xr:uid="{00000000-0005-0000-0000-0000BC450000}"/>
    <cellStyle name="Normal 70" xfId="769" xr:uid="{00000000-0005-0000-0000-0000BD450000}"/>
    <cellStyle name="Normal 70 2" xfId="1129" xr:uid="{00000000-0005-0000-0000-0000BE450000}"/>
    <cellStyle name="Normal 70 2 2" xfId="15031" xr:uid="{00000000-0005-0000-0000-0000BF450000}"/>
    <cellStyle name="Normal 70 3" xfId="20958" xr:uid="{00000000-0005-0000-0000-0000C0450000}"/>
    <cellStyle name="Normal 70 4" xfId="15030" xr:uid="{00000000-0005-0000-0000-0000C1450000}"/>
    <cellStyle name="Normal 70 5" xfId="2000" xr:uid="{00000000-0005-0000-0000-0000C2450000}"/>
    <cellStyle name="Normal 70 6" xfId="974" xr:uid="{00000000-0005-0000-0000-0000C3450000}"/>
    <cellStyle name="Normal 71" xfId="760" xr:uid="{00000000-0005-0000-0000-0000C4450000}"/>
    <cellStyle name="Normal 71 2" xfId="1120" xr:uid="{00000000-0005-0000-0000-0000C5450000}"/>
    <cellStyle name="Normal 71 2 2" xfId="15033" xr:uid="{00000000-0005-0000-0000-0000C6450000}"/>
    <cellStyle name="Normal 71 3" xfId="20959" xr:uid="{00000000-0005-0000-0000-0000C7450000}"/>
    <cellStyle name="Normal 71 4" xfId="15032" xr:uid="{00000000-0005-0000-0000-0000C8450000}"/>
    <cellStyle name="Normal 71 5" xfId="2001" xr:uid="{00000000-0005-0000-0000-0000C9450000}"/>
    <cellStyle name="Normal 71 6" xfId="965" xr:uid="{00000000-0005-0000-0000-0000CA450000}"/>
    <cellStyle name="Normal 72" xfId="767" xr:uid="{00000000-0005-0000-0000-0000CB450000}"/>
    <cellStyle name="Normal 72 2" xfId="1127" xr:uid="{00000000-0005-0000-0000-0000CC450000}"/>
    <cellStyle name="Normal 72 2 2" xfId="15036" xr:uid="{00000000-0005-0000-0000-0000CD450000}"/>
    <cellStyle name="Normal 72 2 3" xfId="15037" xr:uid="{00000000-0005-0000-0000-0000CE450000}"/>
    <cellStyle name="Normal 72 2 4" xfId="15035" xr:uid="{00000000-0005-0000-0000-0000CF450000}"/>
    <cellStyle name="Normal 72 3" xfId="15038" xr:uid="{00000000-0005-0000-0000-0000D0450000}"/>
    <cellStyle name="Normal 72 4" xfId="20960" xr:uid="{00000000-0005-0000-0000-0000D1450000}"/>
    <cellStyle name="Normal 72 5" xfId="15034" xr:uid="{00000000-0005-0000-0000-0000D2450000}"/>
    <cellStyle name="Normal 72 6" xfId="2002" xr:uid="{00000000-0005-0000-0000-0000D3450000}"/>
    <cellStyle name="Normal 72 7" xfId="972" xr:uid="{00000000-0005-0000-0000-0000D4450000}"/>
    <cellStyle name="Normal 72_rekap full cost" xfId="15039" xr:uid="{00000000-0005-0000-0000-0000D5450000}"/>
    <cellStyle name="Normal 73" xfId="762" xr:uid="{00000000-0005-0000-0000-0000D6450000}"/>
    <cellStyle name="Normal 73 2" xfId="1122" xr:uid="{00000000-0005-0000-0000-0000D7450000}"/>
    <cellStyle name="Normal 73 2 2" xfId="15041" xr:uid="{00000000-0005-0000-0000-0000D8450000}"/>
    <cellStyle name="Normal 73 3" xfId="20961" xr:uid="{00000000-0005-0000-0000-0000D9450000}"/>
    <cellStyle name="Normal 73 4" xfId="15040" xr:uid="{00000000-0005-0000-0000-0000DA450000}"/>
    <cellStyle name="Normal 73 5" xfId="2003" xr:uid="{00000000-0005-0000-0000-0000DB450000}"/>
    <cellStyle name="Normal 73 6" xfId="967" xr:uid="{00000000-0005-0000-0000-0000DC450000}"/>
    <cellStyle name="Normal 74" xfId="765" xr:uid="{00000000-0005-0000-0000-0000DD450000}"/>
    <cellStyle name="Normal 74 2" xfId="1125" xr:uid="{00000000-0005-0000-0000-0000DE450000}"/>
    <cellStyle name="Normal 74 2 2" xfId="15043" xr:uid="{00000000-0005-0000-0000-0000DF450000}"/>
    <cellStyle name="Normal 74 3" xfId="20962" xr:uid="{00000000-0005-0000-0000-0000E0450000}"/>
    <cellStyle name="Normal 74 4" xfId="15042" xr:uid="{00000000-0005-0000-0000-0000E1450000}"/>
    <cellStyle name="Normal 74 5" xfId="2004" xr:uid="{00000000-0005-0000-0000-0000E2450000}"/>
    <cellStyle name="Normal 74 6" xfId="970" xr:uid="{00000000-0005-0000-0000-0000E3450000}"/>
    <cellStyle name="Normal 75" xfId="744" xr:uid="{00000000-0005-0000-0000-0000E4450000}"/>
    <cellStyle name="Normal 75 2" xfId="1104" xr:uid="{00000000-0005-0000-0000-0000E5450000}"/>
    <cellStyle name="Normal 75 2 2" xfId="15045" xr:uid="{00000000-0005-0000-0000-0000E6450000}"/>
    <cellStyle name="Normal 75 3" xfId="20963" xr:uid="{00000000-0005-0000-0000-0000E7450000}"/>
    <cellStyle name="Normal 75 4" xfId="15044" xr:uid="{00000000-0005-0000-0000-0000E8450000}"/>
    <cellStyle name="Normal 75 5" xfId="2005" xr:uid="{00000000-0005-0000-0000-0000E9450000}"/>
    <cellStyle name="Normal 75 6" xfId="949" xr:uid="{00000000-0005-0000-0000-0000EA450000}"/>
    <cellStyle name="Normal 76" xfId="788" xr:uid="{00000000-0005-0000-0000-0000EB450000}"/>
    <cellStyle name="Normal 76 2" xfId="1148" xr:uid="{00000000-0005-0000-0000-0000EC450000}"/>
    <cellStyle name="Normal 76 2 2" xfId="15047" xr:uid="{00000000-0005-0000-0000-0000ED450000}"/>
    <cellStyle name="Normal 76 3" xfId="20964" xr:uid="{00000000-0005-0000-0000-0000EE450000}"/>
    <cellStyle name="Normal 76 4" xfId="15046" xr:uid="{00000000-0005-0000-0000-0000EF450000}"/>
    <cellStyle name="Normal 76 5" xfId="2006" xr:uid="{00000000-0005-0000-0000-0000F0450000}"/>
    <cellStyle name="Normal 76 6" xfId="993" xr:uid="{00000000-0005-0000-0000-0000F1450000}"/>
    <cellStyle name="Normal 77" xfId="815" xr:uid="{00000000-0005-0000-0000-0000F2450000}"/>
    <cellStyle name="Normal 77 2" xfId="1174" xr:uid="{00000000-0005-0000-0000-0000F3450000}"/>
    <cellStyle name="Normal 77 2 2" xfId="15049" xr:uid="{00000000-0005-0000-0000-0000F4450000}"/>
    <cellStyle name="Normal 77 3" xfId="20965" xr:uid="{00000000-0005-0000-0000-0000F5450000}"/>
    <cellStyle name="Normal 77 4" xfId="15048" xr:uid="{00000000-0005-0000-0000-0000F6450000}"/>
    <cellStyle name="Normal 77 5" xfId="2007" xr:uid="{00000000-0005-0000-0000-0000F7450000}"/>
    <cellStyle name="Normal 77 6" xfId="1019" xr:uid="{00000000-0005-0000-0000-0000F8450000}"/>
    <cellStyle name="Normal 78" xfId="817" xr:uid="{00000000-0005-0000-0000-0000F9450000}"/>
    <cellStyle name="Normal 78 2" xfId="1176" xr:uid="{00000000-0005-0000-0000-0000FA450000}"/>
    <cellStyle name="Normal 78 2 2" xfId="15051" xr:uid="{00000000-0005-0000-0000-0000FB450000}"/>
    <cellStyle name="Normal 78 3" xfId="20966" xr:uid="{00000000-0005-0000-0000-0000FC450000}"/>
    <cellStyle name="Normal 78 4" xfId="15050" xr:uid="{00000000-0005-0000-0000-0000FD450000}"/>
    <cellStyle name="Normal 78 5" xfId="2008" xr:uid="{00000000-0005-0000-0000-0000FE450000}"/>
    <cellStyle name="Normal 78 6" xfId="1021" xr:uid="{00000000-0005-0000-0000-0000FF450000}"/>
    <cellStyle name="Normal 79" xfId="822" xr:uid="{00000000-0005-0000-0000-000000460000}"/>
    <cellStyle name="Normal 79 2" xfId="1180" xr:uid="{00000000-0005-0000-0000-000001460000}"/>
    <cellStyle name="Normal 79 2 2" xfId="15053" xr:uid="{00000000-0005-0000-0000-000002460000}"/>
    <cellStyle name="Normal 79 3" xfId="20967" xr:uid="{00000000-0005-0000-0000-000003460000}"/>
    <cellStyle name="Normal 79 4" xfId="15052" xr:uid="{00000000-0005-0000-0000-000004460000}"/>
    <cellStyle name="Normal 79 5" xfId="2009" xr:uid="{00000000-0005-0000-0000-000005460000}"/>
    <cellStyle name="Normal 79 6" xfId="1024" xr:uid="{00000000-0005-0000-0000-000006460000}"/>
    <cellStyle name="Normal 8" xfId="114" xr:uid="{00000000-0005-0000-0000-000007460000}"/>
    <cellStyle name="Normal 8 10" xfId="15054" xr:uid="{00000000-0005-0000-0000-000008460000}"/>
    <cellStyle name="Normal 8 11" xfId="15055" xr:uid="{00000000-0005-0000-0000-000009460000}"/>
    <cellStyle name="Normal 8 12" xfId="15056" xr:uid="{00000000-0005-0000-0000-00000A460000}"/>
    <cellStyle name="Normal 8 13" xfId="15057" xr:uid="{00000000-0005-0000-0000-00000B460000}"/>
    <cellStyle name="Normal 8 14" xfId="15058" xr:uid="{00000000-0005-0000-0000-00000C460000}"/>
    <cellStyle name="Normal 8 15" xfId="15059" xr:uid="{00000000-0005-0000-0000-00000D460000}"/>
    <cellStyle name="Normal 8 16" xfId="15060" xr:uid="{00000000-0005-0000-0000-00000E460000}"/>
    <cellStyle name="Normal 8 17" xfId="20968" xr:uid="{00000000-0005-0000-0000-00000F460000}"/>
    <cellStyle name="Normal 8 2" xfId="115" xr:uid="{00000000-0005-0000-0000-000010460000}"/>
    <cellStyle name="Normal 8 2 2" xfId="239" xr:uid="{00000000-0005-0000-0000-000011460000}"/>
    <cellStyle name="Normal 8 2 2 2" xfId="347" xr:uid="{00000000-0005-0000-0000-000012460000}"/>
    <cellStyle name="Normal 8 2 2 2 2" xfId="15063" xr:uid="{00000000-0005-0000-0000-000013460000}"/>
    <cellStyle name="Normal 8 2 2 2 3" xfId="15062" xr:uid="{00000000-0005-0000-0000-000014460000}"/>
    <cellStyle name="Normal 8 2 2 3" xfId="455" xr:uid="{00000000-0005-0000-0000-000015460000}"/>
    <cellStyle name="Normal 8 2 2 3 2" xfId="15064" xr:uid="{00000000-0005-0000-0000-000016460000}"/>
    <cellStyle name="Normal 8 2 2 4" xfId="15061" xr:uid="{00000000-0005-0000-0000-000017460000}"/>
    <cellStyle name="Normal 8 2 2 5" xfId="1045" xr:uid="{00000000-0005-0000-0000-000018460000}"/>
    <cellStyle name="Normal 8 2 3" xfId="293" xr:uid="{00000000-0005-0000-0000-000019460000}"/>
    <cellStyle name="Normal 8 2 3 2" xfId="15066" xr:uid="{00000000-0005-0000-0000-00001A460000}"/>
    <cellStyle name="Normal 8 2 3 3" xfId="15065" xr:uid="{00000000-0005-0000-0000-00001B460000}"/>
    <cellStyle name="Normal 8 2 4" xfId="401" xr:uid="{00000000-0005-0000-0000-00001C460000}"/>
    <cellStyle name="Normal 8 2 4 2" xfId="15067" xr:uid="{00000000-0005-0000-0000-00001D460000}"/>
    <cellStyle name="Normal 8 2 5" xfId="15068" xr:uid="{00000000-0005-0000-0000-00001E460000}"/>
    <cellStyle name="Normal 8 2 6" xfId="15069" xr:uid="{00000000-0005-0000-0000-00001F460000}"/>
    <cellStyle name="Normal 8 2 7" xfId="15070" xr:uid="{00000000-0005-0000-0000-000020460000}"/>
    <cellStyle name="Normal 8 2 8" xfId="1198" xr:uid="{00000000-0005-0000-0000-000021460000}"/>
    <cellStyle name="Normal 8 2 9" xfId="876" xr:uid="{00000000-0005-0000-0000-000022460000}"/>
    <cellStyle name="Normal 8 3" xfId="116" xr:uid="{00000000-0005-0000-0000-000023460000}"/>
    <cellStyle name="Normal 8 3 10" xfId="877" xr:uid="{00000000-0005-0000-0000-000024460000}"/>
    <cellStyle name="Normal 8 3 2" xfId="240" xr:uid="{00000000-0005-0000-0000-000025460000}"/>
    <cellStyle name="Normal 8 3 2 2" xfId="348" xr:uid="{00000000-0005-0000-0000-000026460000}"/>
    <cellStyle name="Normal 8 3 2 2 2" xfId="15074" xr:uid="{00000000-0005-0000-0000-000027460000}"/>
    <cellStyle name="Normal 8 3 2 2 3" xfId="15073" xr:uid="{00000000-0005-0000-0000-000028460000}"/>
    <cellStyle name="Normal 8 3 2 3" xfId="456" xr:uid="{00000000-0005-0000-0000-000029460000}"/>
    <cellStyle name="Normal 8 3 2 3 2" xfId="15075" xr:uid="{00000000-0005-0000-0000-00002A460000}"/>
    <cellStyle name="Normal 8 3 2 4" xfId="15072" xr:uid="{00000000-0005-0000-0000-00002B460000}"/>
    <cellStyle name="Normal 8 3 2 5" xfId="1046" xr:uid="{00000000-0005-0000-0000-00002C460000}"/>
    <cellStyle name="Normal 8 3 3" xfId="294" xr:uid="{00000000-0005-0000-0000-00002D460000}"/>
    <cellStyle name="Normal 8 3 3 2" xfId="15077" xr:uid="{00000000-0005-0000-0000-00002E460000}"/>
    <cellStyle name="Normal 8 3 3 3" xfId="15076" xr:uid="{00000000-0005-0000-0000-00002F460000}"/>
    <cellStyle name="Normal 8 3 4" xfId="402" xr:uid="{00000000-0005-0000-0000-000030460000}"/>
    <cellStyle name="Normal 8 3 4 2" xfId="15078" xr:uid="{00000000-0005-0000-0000-000031460000}"/>
    <cellStyle name="Normal 8 3 5" xfId="15079" xr:uid="{00000000-0005-0000-0000-000032460000}"/>
    <cellStyle name="Normal 8 3 6" xfId="15080" xr:uid="{00000000-0005-0000-0000-000033460000}"/>
    <cellStyle name="Normal 8 3 7" xfId="15081" xr:uid="{00000000-0005-0000-0000-000034460000}"/>
    <cellStyle name="Normal 8 3 8" xfId="15071" xr:uid="{00000000-0005-0000-0000-000035460000}"/>
    <cellStyle name="Normal 8 3 9" xfId="1199" xr:uid="{00000000-0005-0000-0000-000036460000}"/>
    <cellStyle name="Normal 8 4" xfId="238" xr:uid="{00000000-0005-0000-0000-000037460000}"/>
    <cellStyle name="Normal 8 4 2" xfId="346" xr:uid="{00000000-0005-0000-0000-000038460000}"/>
    <cellStyle name="Normal 8 4 2 2" xfId="15084" xr:uid="{00000000-0005-0000-0000-000039460000}"/>
    <cellStyle name="Normal 8 4 2 2 2" xfId="15085" xr:uid="{00000000-0005-0000-0000-00003A460000}"/>
    <cellStyle name="Normal 8 4 2 3" xfId="15086" xr:uid="{00000000-0005-0000-0000-00003B460000}"/>
    <cellStyle name="Normal 8 4 2 4" xfId="15083" xr:uid="{00000000-0005-0000-0000-00003C460000}"/>
    <cellStyle name="Normal 8 4 3" xfId="454" xr:uid="{00000000-0005-0000-0000-00003D460000}"/>
    <cellStyle name="Normal 8 4 3 2" xfId="15088" xr:uid="{00000000-0005-0000-0000-00003E460000}"/>
    <cellStyle name="Normal 8 4 3 3" xfId="15087" xr:uid="{00000000-0005-0000-0000-00003F460000}"/>
    <cellStyle name="Normal 8 4 4" xfId="15089" xr:uid="{00000000-0005-0000-0000-000040460000}"/>
    <cellStyle name="Normal 8 4 5" xfId="15090" xr:uid="{00000000-0005-0000-0000-000041460000}"/>
    <cellStyle name="Normal 8 4 6" xfId="15091" xr:uid="{00000000-0005-0000-0000-000042460000}"/>
    <cellStyle name="Normal 8 4 7" xfId="15092" xr:uid="{00000000-0005-0000-0000-000043460000}"/>
    <cellStyle name="Normal 8 4 8" xfId="15082" xr:uid="{00000000-0005-0000-0000-000044460000}"/>
    <cellStyle name="Normal 8 5" xfId="292" xr:uid="{00000000-0005-0000-0000-000045460000}"/>
    <cellStyle name="Normal 8 5 2" xfId="15094" xr:uid="{00000000-0005-0000-0000-000046460000}"/>
    <cellStyle name="Normal 8 5 2 2" xfId="15095" xr:uid="{00000000-0005-0000-0000-000047460000}"/>
    <cellStyle name="Normal 8 5 2 2 2" xfId="15096" xr:uid="{00000000-0005-0000-0000-000048460000}"/>
    <cellStyle name="Normal 8 5 2 3" xfId="15097" xr:uid="{00000000-0005-0000-0000-000049460000}"/>
    <cellStyle name="Normal 8 5 3" xfId="15098" xr:uid="{00000000-0005-0000-0000-00004A460000}"/>
    <cellStyle name="Normal 8 5 3 2" xfId="15099" xr:uid="{00000000-0005-0000-0000-00004B460000}"/>
    <cellStyle name="Normal 8 5 4" xfId="15100" xr:uid="{00000000-0005-0000-0000-00004C460000}"/>
    <cellStyle name="Normal 8 5 5" xfId="15101" xr:uid="{00000000-0005-0000-0000-00004D460000}"/>
    <cellStyle name="Normal 8 5 6" xfId="15102" xr:uid="{00000000-0005-0000-0000-00004E460000}"/>
    <cellStyle name="Normal 8 5 7" xfId="15103" xr:uid="{00000000-0005-0000-0000-00004F460000}"/>
    <cellStyle name="Normal 8 5 8" xfId="15093" xr:uid="{00000000-0005-0000-0000-000050460000}"/>
    <cellStyle name="Normal 8 6" xfId="400" xr:uid="{00000000-0005-0000-0000-000051460000}"/>
    <cellStyle name="Normal 8 6 2" xfId="15105" xr:uid="{00000000-0005-0000-0000-000052460000}"/>
    <cellStyle name="Normal 8 6 2 2" xfId="15106" xr:uid="{00000000-0005-0000-0000-000053460000}"/>
    <cellStyle name="Normal 8 6 2 2 2" xfId="15107" xr:uid="{00000000-0005-0000-0000-000054460000}"/>
    <cellStyle name="Normal 8 6 2 3" xfId="15108" xr:uid="{00000000-0005-0000-0000-000055460000}"/>
    <cellStyle name="Normal 8 6 3" xfId="15109" xr:uid="{00000000-0005-0000-0000-000056460000}"/>
    <cellStyle name="Normal 8 6 3 2" xfId="15110" xr:uid="{00000000-0005-0000-0000-000057460000}"/>
    <cellStyle name="Normal 8 6 4" xfId="15111" xr:uid="{00000000-0005-0000-0000-000058460000}"/>
    <cellStyle name="Normal 8 6 5" xfId="15112" xr:uid="{00000000-0005-0000-0000-000059460000}"/>
    <cellStyle name="Normal 8 6 6" xfId="15113" xr:uid="{00000000-0005-0000-0000-00005A460000}"/>
    <cellStyle name="Normal 8 6 7" xfId="15114" xr:uid="{00000000-0005-0000-0000-00005B460000}"/>
    <cellStyle name="Normal 8 6 8" xfId="15104" xr:uid="{00000000-0005-0000-0000-00005C460000}"/>
    <cellStyle name="Normal 8 7" xfId="639" xr:uid="{00000000-0005-0000-0000-00005D460000}"/>
    <cellStyle name="Normal 8 7 2" xfId="15116" xr:uid="{00000000-0005-0000-0000-00005E460000}"/>
    <cellStyle name="Normal 8 7 2 2" xfId="15117" xr:uid="{00000000-0005-0000-0000-00005F460000}"/>
    <cellStyle name="Normal 8 7 2 2 2" xfId="15118" xr:uid="{00000000-0005-0000-0000-000060460000}"/>
    <cellStyle name="Normal 8 7 2 3" xfId="15119" xr:uid="{00000000-0005-0000-0000-000061460000}"/>
    <cellStyle name="Normal 8 7 3" xfId="15120" xr:uid="{00000000-0005-0000-0000-000062460000}"/>
    <cellStyle name="Normal 8 7 3 2" xfId="15121" xr:uid="{00000000-0005-0000-0000-000063460000}"/>
    <cellStyle name="Normal 8 7 4" xfId="15122" xr:uid="{00000000-0005-0000-0000-000064460000}"/>
    <cellStyle name="Normal 8 7 5" xfId="15123" xr:uid="{00000000-0005-0000-0000-000065460000}"/>
    <cellStyle name="Normal 8 7 6" xfId="15124" xr:uid="{00000000-0005-0000-0000-000066460000}"/>
    <cellStyle name="Normal 8 7 7" xfId="15125" xr:uid="{00000000-0005-0000-0000-000067460000}"/>
    <cellStyle name="Normal 8 7 8" xfId="15115" xr:uid="{00000000-0005-0000-0000-000068460000}"/>
    <cellStyle name="Normal 8 8" xfId="15126" xr:uid="{00000000-0005-0000-0000-000069460000}"/>
    <cellStyle name="Normal 8 8 2" xfId="15127" xr:uid="{00000000-0005-0000-0000-00006A460000}"/>
    <cellStyle name="Normal 8 8 2 2" xfId="15128" xr:uid="{00000000-0005-0000-0000-00006B460000}"/>
    <cellStyle name="Normal 8 8 2 2 2" xfId="15129" xr:uid="{00000000-0005-0000-0000-00006C460000}"/>
    <cellStyle name="Normal 8 8 2 2 2 2" xfId="15130" xr:uid="{00000000-0005-0000-0000-00006D460000}"/>
    <cellStyle name="Normal 8 8 2 2 3" xfId="15131" xr:uid="{00000000-0005-0000-0000-00006E460000}"/>
    <cellStyle name="Normal 8 8 2 2 4" xfId="15132" xr:uid="{00000000-0005-0000-0000-00006F460000}"/>
    <cellStyle name="Normal 8 8 2 2 5" xfId="15133" xr:uid="{00000000-0005-0000-0000-000070460000}"/>
    <cellStyle name="Normal 8 8 2 3" xfId="15134" xr:uid="{00000000-0005-0000-0000-000071460000}"/>
    <cellStyle name="Normal 8 8 2 4" xfId="15135" xr:uid="{00000000-0005-0000-0000-000072460000}"/>
    <cellStyle name="Normal 8 8 2 5" xfId="15136" xr:uid="{00000000-0005-0000-0000-000073460000}"/>
    <cellStyle name="Normal 8 8 2 6" xfId="15137" xr:uid="{00000000-0005-0000-0000-000074460000}"/>
    <cellStyle name="Normal 8 8 3" xfId="15138" xr:uid="{00000000-0005-0000-0000-000075460000}"/>
    <cellStyle name="Normal 8 8 3 2" xfId="15139" xr:uid="{00000000-0005-0000-0000-000076460000}"/>
    <cellStyle name="Normal 8 8 4" xfId="15140" xr:uid="{00000000-0005-0000-0000-000077460000}"/>
    <cellStyle name="Normal 8 8 5" xfId="15141" xr:uid="{00000000-0005-0000-0000-000078460000}"/>
    <cellStyle name="Normal 8 8 6" xfId="15142" xr:uid="{00000000-0005-0000-0000-000079460000}"/>
    <cellStyle name="Normal 8 9" xfId="15143" xr:uid="{00000000-0005-0000-0000-00007A460000}"/>
    <cellStyle name="Normal 8_cf co" xfId="15144" xr:uid="{00000000-0005-0000-0000-00007B460000}"/>
    <cellStyle name="Normal 80" xfId="824" xr:uid="{00000000-0005-0000-0000-00007C460000}"/>
    <cellStyle name="Normal 80 2" xfId="1182" xr:uid="{00000000-0005-0000-0000-00007D460000}"/>
    <cellStyle name="Normal 80 2 2" xfId="15146" xr:uid="{00000000-0005-0000-0000-00007E460000}"/>
    <cellStyle name="Normal 80 3" xfId="15147" xr:uid="{00000000-0005-0000-0000-00007F460000}"/>
    <cellStyle name="Normal 80 4" xfId="20969" xr:uid="{00000000-0005-0000-0000-000080460000}"/>
    <cellStyle name="Normal 80 5" xfId="15145" xr:uid="{00000000-0005-0000-0000-000081460000}"/>
    <cellStyle name="Normal 80 6" xfId="2010" xr:uid="{00000000-0005-0000-0000-000082460000}"/>
    <cellStyle name="Normal 80 7" xfId="1026" xr:uid="{00000000-0005-0000-0000-000083460000}"/>
    <cellStyle name="Normal 81" xfId="825" xr:uid="{00000000-0005-0000-0000-000084460000}"/>
    <cellStyle name="Normal 81 2" xfId="1183" xr:uid="{00000000-0005-0000-0000-000085460000}"/>
    <cellStyle name="Normal 81 2 2" xfId="15149" xr:uid="{00000000-0005-0000-0000-000086460000}"/>
    <cellStyle name="Normal 81 3" xfId="20970" xr:uid="{00000000-0005-0000-0000-000087460000}"/>
    <cellStyle name="Normal 81 4" xfId="15148" xr:uid="{00000000-0005-0000-0000-000088460000}"/>
    <cellStyle name="Normal 81 5" xfId="2011" xr:uid="{00000000-0005-0000-0000-000089460000}"/>
    <cellStyle name="Normal 81 6" xfId="1027" xr:uid="{00000000-0005-0000-0000-00008A460000}"/>
    <cellStyle name="Normal 82" xfId="830" xr:uid="{00000000-0005-0000-0000-00008B460000}"/>
    <cellStyle name="Normal 82 2" xfId="1188" xr:uid="{00000000-0005-0000-0000-00008C460000}"/>
    <cellStyle name="Normal 82 2 2" xfId="20971" xr:uid="{00000000-0005-0000-0000-00008D460000}"/>
    <cellStyle name="Normal 82 3" xfId="15150" xr:uid="{00000000-0005-0000-0000-00008E460000}"/>
    <cellStyle name="Normal 82 4" xfId="2012" xr:uid="{00000000-0005-0000-0000-00008F460000}"/>
    <cellStyle name="Normal 82 5" xfId="1032" xr:uid="{00000000-0005-0000-0000-000090460000}"/>
    <cellStyle name="Normal 83" xfId="827" xr:uid="{00000000-0005-0000-0000-000091460000}"/>
    <cellStyle name="Normal 83 2" xfId="1185" xr:uid="{00000000-0005-0000-0000-000092460000}"/>
    <cellStyle name="Normal 83 2 2" xfId="20972" xr:uid="{00000000-0005-0000-0000-000093460000}"/>
    <cellStyle name="Normal 83 3" xfId="15151" xr:uid="{00000000-0005-0000-0000-000094460000}"/>
    <cellStyle name="Normal 83 4" xfId="2013" xr:uid="{00000000-0005-0000-0000-000095460000}"/>
    <cellStyle name="Normal 83 5" xfId="1029" xr:uid="{00000000-0005-0000-0000-000096460000}"/>
    <cellStyle name="Normal 84" xfId="660" xr:uid="{00000000-0005-0000-0000-000097460000}"/>
    <cellStyle name="Normal 84 2" xfId="20973" xr:uid="{00000000-0005-0000-0000-000098460000}"/>
    <cellStyle name="Normal 84 3" xfId="15152" xr:uid="{00000000-0005-0000-0000-000099460000}"/>
    <cellStyle name="Normal 84 4" xfId="2014" xr:uid="{00000000-0005-0000-0000-00009A460000}"/>
    <cellStyle name="Normal 85" xfId="834" xr:uid="{00000000-0005-0000-0000-00009B460000}"/>
    <cellStyle name="Normal 85 2" xfId="20974" xr:uid="{00000000-0005-0000-0000-00009C460000}"/>
    <cellStyle name="Normal 85 3" xfId="15153" xr:uid="{00000000-0005-0000-0000-00009D460000}"/>
    <cellStyle name="Normal 85 4" xfId="2015" xr:uid="{00000000-0005-0000-0000-00009E460000}"/>
    <cellStyle name="Normal 86" xfId="835" xr:uid="{00000000-0005-0000-0000-00009F460000}"/>
    <cellStyle name="Normal 86 2" xfId="20975" xr:uid="{00000000-0005-0000-0000-0000A0460000}"/>
    <cellStyle name="Normal 86 3" xfId="15154" xr:uid="{00000000-0005-0000-0000-0000A1460000}"/>
    <cellStyle name="Normal 86 4" xfId="2016" xr:uid="{00000000-0005-0000-0000-0000A2460000}"/>
    <cellStyle name="Normal 87" xfId="839" xr:uid="{00000000-0005-0000-0000-0000A3460000}"/>
    <cellStyle name="Normal 87 2" xfId="20976" xr:uid="{00000000-0005-0000-0000-0000A4460000}"/>
    <cellStyle name="Normal 87 3" xfId="15155" xr:uid="{00000000-0005-0000-0000-0000A5460000}"/>
    <cellStyle name="Normal 87 4" xfId="2017" xr:uid="{00000000-0005-0000-0000-0000A6460000}"/>
    <cellStyle name="Normal 88" xfId="840" xr:uid="{00000000-0005-0000-0000-0000A7460000}"/>
    <cellStyle name="Normal 88 2" xfId="20977" xr:uid="{00000000-0005-0000-0000-0000A8460000}"/>
    <cellStyle name="Normal 88 3" xfId="15156" xr:uid="{00000000-0005-0000-0000-0000A9460000}"/>
    <cellStyle name="Normal 88 4" xfId="2018" xr:uid="{00000000-0005-0000-0000-0000AA460000}"/>
    <cellStyle name="Normal 89" xfId="841" xr:uid="{00000000-0005-0000-0000-0000AB460000}"/>
    <cellStyle name="Normal 89 2" xfId="20978" xr:uid="{00000000-0005-0000-0000-0000AC460000}"/>
    <cellStyle name="Normal 89 3" xfId="15157" xr:uid="{00000000-0005-0000-0000-0000AD460000}"/>
    <cellStyle name="Normal 89 4" xfId="2019" xr:uid="{00000000-0005-0000-0000-0000AE460000}"/>
    <cellStyle name="Normal 9" xfId="117" xr:uid="{00000000-0005-0000-0000-0000AF460000}"/>
    <cellStyle name="Normal 9 10" xfId="15158" xr:uid="{00000000-0005-0000-0000-0000B0460000}"/>
    <cellStyle name="Normal 9 11" xfId="15159" xr:uid="{00000000-0005-0000-0000-0000B1460000}"/>
    <cellStyle name="Normal 9 12" xfId="15160" xr:uid="{00000000-0005-0000-0000-0000B2460000}"/>
    <cellStyle name="Normal 9 13" xfId="15161" xr:uid="{00000000-0005-0000-0000-0000B3460000}"/>
    <cellStyle name="Normal 9 14" xfId="15162" xr:uid="{00000000-0005-0000-0000-0000B4460000}"/>
    <cellStyle name="Normal 9 15" xfId="20979" xr:uid="{00000000-0005-0000-0000-0000B5460000}"/>
    <cellStyle name="Normal 9 2" xfId="118" xr:uid="{00000000-0005-0000-0000-0000B6460000}"/>
    <cellStyle name="Normal 9 2 2" xfId="242" xr:uid="{00000000-0005-0000-0000-0000B7460000}"/>
    <cellStyle name="Normal 9 2 2 2" xfId="350" xr:uid="{00000000-0005-0000-0000-0000B8460000}"/>
    <cellStyle name="Normal 9 2 2 2 2" xfId="15165" xr:uid="{00000000-0005-0000-0000-0000B9460000}"/>
    <cellStyle name="Normal 9 2 2 3" xfId="458" xr:uid="{00000000-0005-0000-0000-0000BA460000}"/>
    <cellStyle name="Normal 9 2 2 4" xfId="15164" xr:uid="{00000000-0005-0000-0000-0000BB460000}"/>
    <cellStyle name="Normal 9 2 3" xfId="296" xr:uid="{00000000-0005-0000-0000-0000BC460000}"/>
    <cellStyle name="Normal 9 2 3 2" xfId="15166" xr:uid="{00000000-0005-0000-0000-0000BD460000}"/>
    <cellStyle name="Normal 9 2 4" xfId="404" xr:uid="{00000000-0005-0000-0000-0000BE460000}"/>
    <cellStyle name="Normal 9 2 4 2" xfId="15163" xr:uid="{00000000-0005-0000-0000-0000BF460000}"/>
    <cellStyle name="Normal 9 2 5" xfId="641" xr:uid="{00000000-0005-0000-0000-0000C0460000}"/>
    <cellStyle name="Normal 9 3" xfId="119" xr:uid="{00000000-0005-0000-0000-0000C1460000}"/>
    <cellStyle name="Normal 9 3 2" xfId="243" xr:uid="{00000000-0005-0000-0000-0000C2460000}"/>
    <cellStyle name="Normal 9 3 2 2" xfId="351" xr:uid="{00000000-0005-0000-0000-0000C3460000}"/>
    <cellStyle name="Normal 9 3 2 3" xfId="459" xr:uid="{00000000-0005-0000-0000-0000C4460000}"/>
    <cellStyle name="Normal 9 3 2 4" xfId="15167" xr:uid="{00000000-0005-0000-0000-0000C5460000}"/>
    <cellStyle name="Normal 9 3 3" xfId="297" xr:uid="{00000000-0005-0000-0000-0000C6460000}"/>
    <cellStyle name="Normal 9 3 4" xfId="405" xr:uid="{00000000-0005-0000-0000-0000C7460000}"/>
    <cellStyle name="Normal 9 3 5" xfId="1539" xr:uid="{00000000-0005-0000-0000-0000C8460000}"/>
    <cellStyle name="Normal 9 4" xfId="241" xr:uid="{00000000-0005-0000-0000-0000C9460000}"/>
    <cellStyle name="Normal 9 4 2" xfId="349" xr:uid="{00000000-0005-0000-0000-0000CA460000}"/>
    <cellStyle name="Normal 9 4 3" xfId="457" xr:uid="{00000000-0005-0000-0000-0000CB460000}"/>
    <cellStyle name="Normal 9 4 4" xfId="15168" xr:uid="{00000000-0005-0000-0000-0000CC460000}"/>
    <cellStyle name="Normal 9 5" xfId="295" xr:uid="{00000000-0005-0000-0000-0000CD460000}"/>
    <cellStyle name="Normal 9 5 2" xfId="15169" xr:uid="{00000000-0005-0000-0000-0000CE460000}"/>
    <cellStyle name="Normal 9 6" xfId="403" xr:uid="{00000000-0005-0000-0000-0000CF460000}"/>
    <cellStyle name="Normal 9 6 2" xfId="15170" xr:uid="{00000000-0005-0000-0000-0000D0460000}"/>
    <cellStyle name="Normal 9 7" xfId="640" xr:uid="{00000000-0005-0000-0000-0000D1460000}"/>
    <cellStyle name="Normal 9 7 2" xfId="15171" xr:uid="{00000000-0005-0000-0000-0000D2460000}"/>
    <cellStyle name="Normal 9 8" xfId="15172" xr:uid="{00000000-0005-0000-0000-0000D3460000}"/>
    <cellStyle name="Normal 9 9" xfId="15173" xr:uid="{00000000-0005-0000-0000-0000D4460000}"/>
    <cellStyle name="Normal 90" xfId="842" xr:uid="{00000000-0005-0000-0000-0000D5460000}"/>
    <cellStyle name="Normal 90 2" xfId="20980" xr:uid="{00000000-0005-0000-0000-0000D6460000}"/>
    <cellStyle name="Normal 90 3" xfId="15174" xr:uid="{00000000-0005-0000-0000-0000D7460000}"/>
    <cellStyle name="Normal 90 4" xfId="2020" xr:uid="{00000000-0005-0000-0000-0000D8460000}"/>
    <cellStyle name="Normal 91" xfId="2021" xr:uid="{00000000-0005-0000-0000-0000D9460000}"/>
    <cellStyle name="Normal 91 2" xfId="20981" xr:uid="{00000000-0005-0000-0000-0000DA460000}"/>
    <cellStyle name="Normal 91 3" xfId="15175" xr:uid="{00000000-0005-0000-0000-0000DB460000}"/>
    <cellStyle name="Normal 92" xfId="2022" xr:uid="{00000000-0005-0000-0000-0000DC460000}"/>
    <cellStyle name="Normal 92 2" xfId="20982" xr:uid="{00000000-0005-0000-0000-0000DD460000}"/>
    <cellStyle name="Normal 92 3" xfId="15176" xr:uid="{00000000-0005-0000-0000-0000DE460000}"/>
    <cellStyle name="Normal 93" xfId="2023" xr:uid="{00000000-0005-0000-0000-0000DF460000}"/>
    <cellStyle name="Normal 93 2" xfId="20983" xr:uid="{00000000-0005-0000-0000-0000E0460000}"/>
    <cellStyle name="Normal 93 3" xfId="15177" xr:uid="{00000000-0005-0000-0000-0000E1460000}"/>
    <cellStyle name="Normal 94" xfId="2024" xr:uid="{00000000-0005-0000-0000-0000E2460000}"/>
    <cellStyle name="Normal 94 2" xfId="20984" xr:uid="{00000000-0005-0000-0000-0000E3460000}"/>
    <cellStyle name="Normal 94 3" xfId="15178" xr:uid="{00000000-0005-0000-0000-0000E4460000}"/>
    <cellStyle name="Normal 95" xfId="2025" xr:uid="{00000000-0005-0000-0000-0000E5460000}"/>
    <cellStyle name="Normal 95 2" xfId="20985" xr:uid="{00000000-0005-0000-0000-0000E6460000}"/>
    <cellStyle name="Normal 95 3" xfId="15179" xr:uid="{00000000-0005-0000-0000-0000E7460000}"/>
    <cellStyle name="Normal 96" xfId="2026" xr:uid="{00000000-0005-0000-0000-0000E8460000}"/>
    <cellStyle name="Normal 96 2" xfId="2027" xr:uid="{00000000-0005-0000-0000-0000E9460000}"/>
    <cellStyle name="Normal 96 2 2" xfId="20987" xr:uid="{00000000-0005-0000-0000-0000EA460000}"/>
    <cellStyle name="Normal 96 3" xfId="20986" xr:uid="{00000000-0005-0000-0000-0000EB460000}"/>
    <cellStyle name="Normal 96 4" xfId="15180" xr:uid="{00000000-0005-0000-0000-0000EC460000}"/>
    <cellStyle name="Normal 97" xfId="2028" xr:uid="{00000000-0005-0000-0000-0000ED460000}"/>
    <cellStyle name="Normal 97 2" xfId="2029" xr:uid="{00000000-0005-0000-0000-0000EE460000}"/>
    <cellStyle name="Normal 97 2 2" xfId="20989" xr:uid="{00000000-0005-0000-0000-0000EF460000}"/>
    <cellStyle name="Normal 97 3" xfId="20988" xr:uid="{00000000-0005-0000-0000-0000F0460000}"/>
    <cellStyle name="Normal 97 4" xfId="15181" xr:uid="{00000000-0005-0000-0000-0000F1460000}"/>
    <cellStyle name="Normal 98" xfId="2030" xr:uid="{00000000-0005-0000-0000-0000F2460000}"/>
    <cellStyle name="Normal 98 2" xfId="2031" xr:uid="{00000000-0005-0000-0000-0000F3460000}"/>
    <cellStyle name="Normal 98 2 2" xfId="20991" xr:uid="{00000000-0005-0000-0000-0000F4460000}"/>
    <cellStyle name="Normal 98 3" xfId="20990" xr:uid="{00000000-0005-0000-0000-0000F5460000}"/>
    <cellStyle name="Normal 98 4" xfId="15182" xr:uid="{00000000-0005-0000-0000-0000F6460000}"/>
    <cellStyle name="Normal 99" xfId="2032" xr:uid="{00000000-0005-0000-0000-0000F7460000}"/>
    <cellStyle name="Normal 99 2" xfId="2033" xr:uid="{00000000-0005-0000-0000-0000F8460000}"/>
    <cellStyle name="Normal 99 2 2" xfId="20993" xr:uid="{00000000-0005-0000-0000-0000F9460000}"/>
    <cellStyle name="Normal 99 2 3" xfId="15184" xr:uid="{00000000-0005-0000-0000-0000FA460000}"/>
    <cellStyle name="Normal 99 3" xfId="20992" xr:uid="{00000000-0005-0000-0000-0000FB460000}"/>
    <cellStyle name="Normal 99 4" xfId="15183" xr:uid="{00000000-0005-0000-0000-0000FC460000}"/>
    <cellStyle name="Normal Bold" xfId="1540" xr:uid="{00000000-0005-0000-0000-0000FD460000}"/>
    <cellStyle name="Normal Bold 2" xfId="1541" xr:uid="{00000000-0005-0000-0000-0000FE460000}"/>
    <cellStyle name="Normal Bold 2 2" xfId="17767" xr:uid="{00000000-0005-0000-0000-0000FF460000}"/>
    <cellStyle name="Normal Bold 2 3" xfId="2068" xr:uid="{00000000-0005-0000-0000-000000470000}"/>
    <cellStyle name="Normal Bold 3" xfId="17766" xr:uid="{00000000-0005-0000-0000-000001470000}"/>
    <cellStyle name="Normal Bold 4" xfId="2067" xr:uid="{00000000-0005-0000-0000-000002470000}"/>
    <cellStyle name="Normal Pct" xfId="1542" xr:uid="{00000000-0005-0000-0000-000003470000}"/>
    <cellStyle name="Normal Pct 10" xfId="15185" xr:uid="{00000000-0005-0000-0000-000004470000}"/>
    <cellStyle name="Normal Pct 11" xfId="15186" xr:uid="{00000000-0005-0000-0000-000005470000}"/>
    <cellStyle name="Normal Pct 12" xfId="15187" xr:uid="{00000000-0005-0000-0000-000006470000}"/>
    <cellStyle name="Normal Pct 13" xfId="15188" xr:uid="{00000000-0005-0000-0000-000007470000}"/>
    <cellStyle name="Normal Pct 14" xfId="20994" xr:uid="{00000000-0005-0000-0000-000008470000}"/>
    <cellStyle name="Normal Pct 2" xfId="1543" xr:uid="{00000000-0005-0000-0000-000009470000}"/>
    <cellStyle name="Normal Pct 2 2" xfId="20995" xr:uid="{00000000-0005-0000-0000-00000A470000}"/>
    <cellStyle name="Normal Pct 3" xfId="15189" xr:uid="{00000000-0005-0000-0000-00000B470000}"/>
    <cellStyle name="Normal Pct 3 2" xfId="21075" xr:uid="{00000000-0005-0000-0000-00000C470000}"/>
    <cellStyle name="Normal Pct 4" xfId="15190" xr:uid="{00000000-0005-0000-0000-00000D470000}"/>
    <cellStyle name="Normal Pct 5" xfId="15191" xr:uid="{00000000-0005-0000-0000-00000E470000}"/>
    <cellStyle name="Normal Pct 6" xfId="15192" xr:uid="{00000000-0005-0000-0000-00000F470000}"/>
    <cellStyle name="Normal Pct 7" xfId="15193" xr:uid="{00000000-0005-0000-0000-000010470000}"/>
    <cellStyle name="Normal Pct 8" xfId="15194" xr:uid="{00000000-0005-0000-0000-000011470000}"/>
    <cellStyle name="Normal Pct 9" xfId="15195" xr:uid="{00000000-0005-0000-0000-000012470000}"/>
    <cellStyle name="Normál_Berichtswesen 0199" xfId="15196" xr:uid="{00000000-0005-0000-0000-000013470000}"/>
    <cellStyle name="NormalBlue" xfId="15197" xr:uid="{00000000-0005-0000-0000-000014470000}"/>
    <cellStyle name="NormalBold" xfId="15198" xr:uid="{00000000-0005-0000-0000-000015470000}"/>
    <cellStyle name="NormalCurrency" xfId="15199" xr:uid="{00000000-0005-0000-0000-000016470000}"/>
    <cellStyle name="Normale_GEHeadcount.Template" xfId="15200" xr:uid="{00000000-0005-0000-0000-000017470000}"/>
    <cellStyle name="NormalGB" xfId="15201" xr:uid="{00000000-0005-0000-0000-000018470000}"/>
    <cellStyle name="normální_laroux" xfId="15202" xr:uid="{00000000-0005-0000-0000-000019470000}"/>
    <cellStyle name="NormalNumber%" xfId="15203" xr:uid="{00000000-0005-0000-0000-00001A470000}"/>
    <cellStyle name="Normalny_12" xfId="15204" xr:uid="{00000000-0005-0000-0000-00001B470000}"/>
    <cellStyle name="Note 10" xfId="15205" xr:uid="{00000000-0005-0000-0000-00001C470000}"/>
    <cellStyle name="Note 100" xfId="15206" xr:uid="{00000000-0005-0000-0000-00001D470000}"/>
    <cellStyle name="Note 101" xfId="15207" xr:uid="{00000000-0005-0000-0000-00001E470000}"/>
    <cellStyle name="Note 102" xfId="15208" xr:uid="{00000000-0005-0000-0000-00001F470000}"/>
    <cellStyle name="Note 103" xfId="15209" xr:uid="{00000000-0005-0000-0000-000020470000}"/>
    <cellStyle name="Note 104" xfId="15210" xr:uid="{00000000-0005-0000-0000-000021470000}"/>
    <cellStyle name="Note 105" xfId="15211" xr:uid="{00000000-0005-0000-0000-000022470000}"/>
    <cellStyle name="Note 106" xfId="15212" xr:uid="{00000000-0005-0000-0000-000023470000}"/>
    <cellStyle name="Note 107" xfId="15213" xr:uid="{00000000-0005-0000-0000-000024470000}"/>
    <cellStyle name="Note 108" xfId="15214" xr:uid="{00000000-0005-0000-0000-000025470000}"/>
    <cellStyle name="Note 109" xfId="15215" xr:uid="{00000000-0005-0000-0000-000026470000}"/>
    <cellStyle name="Note 11" xfId="15216" xr:uid="{00000000-0005-0000-0000-000027470000}"/>
    <cellStyle name="Note 110" xfId="15217" xr:uid="{00000000-0005-0000-0000-000028470000}"/>
    <cellStyle name="Note 111" xfId="15218" xr:uid="{00000000-0005-0000-0000-000029470000}"/>
    <cellStyle name="Note 112" xfId="15219" xr:uid="{00000000-0005-0000-0000-00002A470000}"/>
    <cellStyle name="Note 113" xfId="15220" xr:uid="{00000000-0005-0000-0000-00002B470000}"/>
    <cellStyle name="Note 114" xfId="15221" xr:uid="{00000000-0005-0000-0000-00002C470000}"/>
    <cellStyle name="Note 115" xfId="15222" xr:uid="{00000000-0005-0000-0000-00002D470000}"/>
    <cellStyle name="Note 116" xfId="15223" xr:uid="{00000000-0005-0000-0000-00002E470000}"/>
    <cellStyle name="Note 117" xfId="15224" xr:uid="{00000000-0005-0000-0000-00002F470000}"/>
    <cellStyle name="Note 118" xfId="15225" xr:uid="{00000000-0005-0000-0000-000030470000}"/>
    <cellStyle name="Note 119" xfId="15226" xr:uid="{00000000-0005-0000-0000-000031470000}"/>
    <cellStyle name="Note 12" xfId="15227" xr:uid="{00000000-0005-0000-0000-000032470000}"/>
    <cellStyle name="Note 120" xfId="15228" xr:uid="{00000000-0005-0000-0000-000033470000}"/>
    <cellStyle name="Note 121" xfId="15229" xr:uid="{00000000-0005-0000-0000-000034470000}"/>
    <cellStyle name="Note 122" xfId="15230" xr:uid="{00000000-0005-0000-0000-000035470000}"/>
    <cellStyle name="Note 123" xfId="15231" xr:uid="{00000000-0005-0000-0000-000036470000}"/>
    <cellStyle name="Note 124" xfId="15232" xr:uid="{00000000-0005-0000-0000-000037470000}"/>
    <cellStyle name="Note 125" xfId="15233" xr:uid="{00000000-0005-0000-0000-000038470000}"/>
    <cellStyle name="Note 126" xfId="15234" xr:uid="{00000000-0005-0000-0000-000039470000}"/>
    <cellStyle name="Note 127" xfId="15235" xr:uid="{00000000-0005-0000-0000-00003A470000}"/>
    <cellStyle name="Note 128" xfId="15236" xr:uid="{00000000-0005-0000-0000-00003B470000}"/>
    <cellStyle name="Note 129" xfId="15237" xr:uid="{00000000-0005-0000-0000-00003C470000}"/>
    <cellStyle name="Note 13" xfId="15238" xr:uid="{00000000-0005-0000-0000-00003D470000}"/>
    <cellStyle name="Note 130" xfId="15239" xr:uid="{00000000-0005-0000-0000-00003E470000}"/>
    <cellStyle name="Note 131" xfId="15240" xr:uid="{00000000-0005-0000-0000-00003F470000}"/>
    <cellStyle name="Note 132" xfId="15241" xr:uid="{00000000-0005-0000-0000-000040470000}"/>
    <cellStyle name="Note 133" xfId="15242" xr:uid="{00000000-0005-0000-0000-000041470000}"/>
    <cellStyle name="Note 134" xfId="15243" xr:uid="{00000000-0005-0000-0000-000042470000}"/>
    <cellStyle name="Note 135" xfId="15244" xr:uid="{00000000-0005-0000-0000-000043470000}"/>
    <cellStyle name="Note 136" xfId="15245" xr:uid="{00000000-0005-0000-0000-000044470000}"/>
    <cellStyle name="Note 137" xfId="15246" xr:uid="{00000000-0005-0000-0000-000045470000}"/>
    <cellStyle name="Note 138" xfId="15247" xr:uid="{00000000-0005-0000-0000-000046470000}"/>
    <cellStyle name="Note 139" xfId="15248" xr:uid="{00000000-0005-0000-0000-000047470000}"/>
    <cellStyle name="Note 14" xfId="15249" xr:uid="{00000000-0005-0000-0000-000048470000}"/>
    <cellStyle name="Note 140" xfId="15250" xr:uid="{00000000-0005-0000-0000-000049470000}"/>
    <cellStyle name="Note 141" xfId="15251" xr:uid="{00000000-0005-0000-0000-00004A470000}"/>
    <cellStyle name="Note 142" xfId="15252" xr:uid="{00000000-0005-0000-0000-00004B470000}"/>
    <cellStyle name="Note 143" xfId="15253" xr:uid="{00000000-0005-0000-0000-00004C470000}"/>
    <cellStyle name="Note 144" xfId="15254" xr:uid="{00000000-0005-0000-0000-00004D470000}"/>
    <cellStyle name="Note 145" xfId="15255" xr:uid="{00000000-0005-0000-0000-00004E470000}"/>
    <cellStyle name="Note 146" xfId="15256" xr:uid="{00000000-0005-0000-0000-00004F470000}"/>
    <cellStyle name="Note 147" xfId="15257" xr:uid="{00000000-0005-0000-0000-000050470000}"/>
    <cellStyle name="Note 148" xfId="15258" xr:uid="{00000000-0005-0000-0000-000051470000}"/>
    <cellStyle name="Note 149" xfId="15259" xr:uid="{00000000-0005-0000-0000-000052470000}"/>
    <cellStyle name="Note 15" xfId="15260" xr:uid="{00000000-0005-0000-0000-000053470000}"/>
    <cellStyle name="Note 150" xfId="15261" xr:uid="{00000000-0005-0000-0000-000054470000}"/>
    <cellStyle name="Note 151" xfId="15262" xr:uid="{00000000-0005-0000-0000-000055470000}"/>
    <cellStyle name="Note 152" xfId="15263" xr:uid="{00000000-0005-0000-0000-000056470000}"/>
    <cellStyle name="Note 153" xfId="15264" xr:uid="{00000000-0005-0000-0000-000057470000}"/>
    <cellStyle name="Note 154" xfId="15265" xr:uid="{00000000-0005-0000-0000-000058470000}"/>
    <cellStyle name="Note 155" xfId="15266" xr:uid="{00000000-0005-0000-0000-000059470000}"/>
    <cellStyle name="Note 156" xfId="15267" xr:uid="{00000000-0005-0000-0000-00005A470000}"/>
    <cellStyle name="Note 157" xfId="15268" xr:uid="{00000000-0005-0000-0000-00005B470000}"/>
    <cellStyle name="Note 158" xfId="15269" xr:uid="{00000000-0005-0000-0000-00005C470000}"/>
    <cellStyle name="Note 159" xfId="15270" xr:uid="{00000000-0005-0000-0000-00005D470000}"/>
    <cellStyle name="Note 16" xfId="15271" xr:uid="{00000000-0005-0000-0000-00005E470000}"/>
    <cellStyle name="Note 160" xfId="15272" xr:uid="{00000000-0005-0000-0000-00005F470000}"/>
    <cellStyle name="Note 161" xfId="15273" xr:uid="{00000000-0005-0000-0000-000060470000}"/>
    <cellStyle name="Note 162" xfId="15274" xr:uid="{00000000-0005-0000-0000-000061470000}"/>
    <cellStyle name="Note 163" xfId="15275" xr:uid="{00000000-0005-0000-0000-000062470000}"/>
    <cellStyle name="Note 164" xfId="15276" xr:uid="{00000000-0005-0000-0000-000063470000}"/>
    <cellStyle name="Note 165" xfId="15277" xr:uid="{00000000-0005-0000-0000-000064470000}"/>
    <cellStyle name="Note 166" xfId="15278" xr:uid="{00000000-0005-0000-0000-000065470000}"/>
    <cellStyle name="Note 167" xfId="15279" xr:uid="{00000000-0005-0000-0000-000066470000}"/>
    <cellStyle name="Note 168" xfId="15280" xr:uid="{00000000-0005-0000-0000-000067470000}"/>
    <cellStyle name="Note 169" xfId="15281" xr:uid="{00000000-0005-0000-0000-000068470000}"/>
    <cellStyle name="Note 17" xfId="15282" xr:uid="{00000000-0005-0000-0000-000069470000}"/>
    <cellStyle name="Note 170" xfId="15283" xr:uid="{00000000-0005-0000-0000-00006A470000}"/>
    <cellStyle name="Note 171" xfId="15284" xr:uid="{00000000-0005-0000-0000-00006B470000}"/>
    <cellStyle name="Note 172" xfId="15285" xr:uid="{00000000-0005-0000-0000-00006C470000}"/>
    <cellStyle name="Note 173" xfId="15286" xr:uid="{00000000-0005-0000-0000-00006D470000}"/>
    <cellStyle name="Note 174" xfId="15287" xr:uid="{00000000-0005-0000-0000-00006E470000}"/>
    <cellStyle name="Note 175" xfId="15288" xr:uid="{00000000-0005-0000-0000-00006F470000}"/>
    <cellStyle name="Note 176" xfId="15289" xr:uid="{00000000-0005-0000-0000-000070470000}"/>
    <cellStyle name="Note 177" xfId="15290" xr:uid="{00000000-0005-0000-0000-000071470000}"/>
    <cellStyle name="Note 178" xfId="15291" xr:uid="{00000000-0005-0000-0000-000072470000}"/>
    <cellStyle name="Note 179" xfId="15292" xr:uid="{00000000-0005-0000-0000-000073470000}"/>
    <cellStyle name="Note 18" xfId="15293" xr:uid="{00000000-0005-0000-0000-000074470000}"/>
    <cellStyle name="Note 180" xfId="15294" xr:uid="{00000000-0005-0000-0000-000075470000}"/>
    <cellStyle name="Note 181" xfId="15295" xr:uid="{00000000-0005-0000-0000-000076470000}"/>
    <cellStyle name="Note 182" xfId="15296" xr:uid="{00000000-0005-0000-0000-000077470000}"/>
    <cellStyle name="Note 183" xfId="15297" xr:uid="{00000000-0005-0000-0000-000078470000}"/>
    <cellStyle name="Note 184" xfId="15298" xr:uid="{00000000-0005-0000-0000-000079470000}"/>
    <cellStyle name="Note 185" xfId="15299" xr:uid="{00000000-0005-0000-0000-00007A470000}"/>
    <cellStyle name="Note 186" xfId="15300" xr:uid="{00000000-0005-0000-0000-00007B470000}"/>
    <cellStyle name="Note 187" xfId="15301" xr:uid="{00000000-0005-0000-0000-00007C470000}"/>
    <cellStyle name="Note 188" xfId="15302" xr:uid="{00000000-0005-0000-0000-00007D470000}"/>
    <cellStyle name="Note 189" xfId="15303" xr:uid="{00000000-0005-0000-0000-00007E470000}"/>
    <cellStyle name="Note 19" xfId="15304" xr:uid="{00000000-0005-0000-0000-00007F470000}"/>
    <cellStyle name="Note 190" xfId="15305" xr:uid="{00000000-0005-0000-0000-000080470000}"/>
    <cellStyle name="Note 191" xfId="15306" xr:uid="{00000000-0005-0000-0000-000081470000}"/>
    <cellStyle name="Note 192" xfId="15307" xr:uid="{00000000-0005-0000-0000-000082470000}"/>
    <cellStyle name="Note 193" xfId="15308" xr:uid="{00000000-0005-0000-0000-000083470000}"/>
    <cellStyle name="Note 194" xfId="15309" xr:uid="{00000000-0005-0000-0000-000084470000}"/>
    <cellStyle name="Note 195" xfId="15310" xr:uid="{00000000-0005-0000-0000-000085470000}"/>
    <cellStyle name="Note 196" xfId="15311" xr:uid="{00000000-0005-0000-0000-000086470000}"/>
    <cellStyle name="Note 197" xfId="15312" xr:uid="{00000000-0005-0000-0000-000087470000}"/>
    <cellStyle name="Note 198" xfId="20996" xr:uid="{00000000-0005-0000-0000-000088470000}"/>
    <cellStyle name="Note 2" xfId="2034" xr:uid="{00000000-0005-0000-0000-000089470000}"/>
    <cellStyle name="Note 2 10" xfId="15314" xr:uid="{00000000-0005-0000-0000-00008A470000}"/>
    <cellStyle name="Note 2 11" xfId="15315" xr:uid="{00000000-0005-0000-0000-00008B470000}"/>
    <cellStyle name="Note 2 12" xfId="15316" xr:uid="{00000000-0005-0000-0000-00008C470000}"/>
    <cellStyle name="Note 2 13" xfId="15317" xr:uid="{00000000-0005-0000-0000-00008D470000}"/>
    <cellStyle name="Note 2 14" xfId="15318" xr:uid="{00000000-0005-0000-0000-00008E470000}"/>
    <cellStyle name="Note 2 15" xfId="15319" xr:uid="{00000000-0005-0000-0000-00008F470000}"/>
    <cellStyle name="Note 2 16" xfId="15320" xr:uid="{00000000-0005-0000-0000-000090470000}"/>
    <cellStyle name="Note 2 17" xfId="15321" xr:uid="{00000000-0005-0000-0000-000091470000}"/>
    <cellStyle name="Note 2 18" xfId="15322" xr:uid="{00000000-0005-0000-0000-000092470000}"/>
    <cellStyle name="Note 2 19" xfId="15323" xr:uid="{00000000-0005-0000-0000-000093470000}"/>
    <cellStyle name="Note 2 2" xfId="15324" xr:uid="{00000000-0005-0000-0000-000094470000}"/>
    <cellStyle name="Note 2 20" xfId="15325" xr:uid="{00000000-0005-0000-0000-000095470000}"/>
    <cellStyle name="Note 2 21" xfId="20997" xr:uid="{00000000-0005-0000-0000-000096470000}"/>
    <cellStyle name="Note 2 22" xfId="15313" xr:uid="{00000000-0005-0000-0000-000097470000}"/>
    <cellStyle name="Note 2 3" xfId="15326" xr:uid="{00000000-0005-0000-0000-000098470000}"/>
    <cellStyle name="Note 2 4" xfId="15327" xr:uid="{00000000-0005-0000-0000-000099470000}"/>
    <cellStyle name="Note 2 5" xfId="15328" xr:uid="{00000000-0005-0000-0000-00009A470000}"/>
    <cellStyle name="Note 2 6" xfId="15329" xr:uid="{00000000-0005-0000-0000-00009B470000}"/>
    <cellStyle name="Note 2 7" xfId="15330" xr:uid="{00000000-0005-0000-0000-00009C470000}"/>
    <cellStyle name="Note 2 8" xfId="15331" xr:uid="{00000000-0005-0000-0000-00009D470000}"/>
    <cellStyle name="Note 2 9" xfId="15332" xr:uid="{00000000-0005-0000-0000-00009E470000}"/>
    <cellStyle name="Note 2_AJE Induk" xfId="15333" xr:uid="{00000000-0005-0000-0000-00009F470000}"/>
    <cellStyle name="Note 20" xfId="15334" xr:uid="{00000000-0005-0000-0000-0000A0470000}"/>
    <cellStyle name="Note 21" xfId="15335" xr:uid="{00000000-0005-0000-0000-0000A1470000}"/>
    <cellStyle name="Note 22" xfId="15336" xr:uid="{00000000-0005-0000-0000-0000A2470000}"/>
    <cellStyle name="Note 23" xfId="15337" xr:uid="{00000000-0005-0000-0000-0000A3470000}"/>
    <cellStyle name="Note 24" xfId="15338" xr:uid="{00000000-0005-0000-0000-0000A4470000}"/>
    <cellStyle name="Note 25" xfId="15339" xr:uid="{00000000-0005-0000-0000-0000A5470000}"/>
    <cellStyle name="Note 26" xfId="15340" xr:uid="{00000000-0005-0000-0000-0000A6470000}"/>
    <cellStyle name="Note 27" xfId="15341" xr:uid="{00000000-0005-0000-0000-0000A7470000}"/>
    <cellStyle name="Note 28" xfId="15342" xr:uid="{00000000-0005-0000-0000-0000A8470000}"/>
    <cellStyle name="Note 29" xfId="15343" xr:uid="{00000000-0005-0000-0000-0000A9470000}"/>
    <cellStyle name="Note 3" xfId="2035" xr:uid="{00000000-0005-0000-0000-0000AA470000}"/>
    <cellStyle name="Note 3 2" xfId="15345" xr:uid="{00000000-0005-0000-0000-0000AB470000}"/>
    <cellStyle name="Note 3 3" xfId="20998" xr:uid="{00000000-0005-0000-0000-0000AC470000}"/>
    <cellStyle name="Note 3 4" xfId="15344" xr:uid="{00000000-0005-0000-0000-0000AD470000}"/>
    <cellStyle name="Note 30" xfId="15346" xr:uid="{00000000-0005-0000-0000-0000AE470000}"/>
    <cellStyle name="Note 31" xfId="15347" xr:uid="{00000000-0005-0000-0000-0000AF470000}"/>
    <cellStyle name="Note 32" xfId="15348" xr:uid="{00000000-0005-0000-0000-0000B0470000}"/>
    <cellStyle name="Note 33" xfId="15349" xr:uid="{00000000-0005-0000-0000-0000B1470000}"/>
    <cellStyle name="Note 34" xfId="15350" xr:uid="{00000000-0005-0000-0000-0000B2470000}"/>
    <cellStyle name="Note 35" xfId="15351" xr:uid="{00000000-0005-0000-0000-0000B3470000}"/>
    <cellStyle name="Note 36" xfId="15352" xr:uid="{00000000-0005-0000-0000-0000B4470000}"/>
    <cellStyle name="Note 37" xfId="15353" xr:uid="{00000000-0005-0000-0000-0000B5470000}"/>
    <cellStyle name="Note 38" xfId="15354" xr:uid="{00000000-0005-0000-0000-0000B6470000}"/>
    <cellStyle name="Note 39" xfId="15355" xr:uid="{00000000-0005-0000-0000-0000B7470000}"/>
    <cellStyle name="Note 4" xfId="2036" xr:uid="{00000000-0005-0000-0000-0000B8470000}"/>
    <cellStyle name="Note 4 2" xfId="20999" xr:uid="{00000000-0005-0000-0000-0000B9470000}"/>
    <cellStyle name="Note 4 3" xfId="15356" xr:uid="{00000000-0005-0000-0000-0000BA470000}"/>
    <cellStyle name="Note 40" xfId="15357" xr:uid="{00000000-0005-0000-0000-0000BB470000}"/>
    <cellStyle name="Note 41" xfId="15358" xr:uid="{00000000-0005-0000-0000-0000BC470000}"/>
    <cellStyle name="Note 42" xfId="15359" xr:uid="{00000000-0005-0000-0000-0000BD470000}"/>
    <cellStyle name="Note 43" xfId="15360" xr:uid="{00000000-0005-0000-0000-0000BE470000}"/>
    <cellStyle name="Note 44" xfId="15361" xr:uid="{00000000-0005-0000-0000-0000BF470000}"/>
    <cellStyle name="Note 45" xfId="15362" xr:uid="{00000000-0005-0000-0000-0000C0470000}"/>
    <cellStyle name="Note 46" xfId="15363" xr:uid="{00000000-0005-0000-0000-0000C1470000}"/>
    <cellStyle name="Note 47" xfId="15364" xr:uid="{00000000-0005-0000-0000-0000C2470000}"/>
    <cellStyle name="Note 48" xfId="15365" xr:uid="{00000000-0005-0000-0000-0000C3470000}"/>
    <cellStyle name="Note 49" xfId="15366" xr:uid="{00000000-0005-0000-0000-0000C4470000}"/>
    <cellStyle name="Note 5" xfId="15367" xr:uid="{00000000-0005-0000-0000-0000C5470000}"/>
    <cellStyle name="Note 5 2" xfId="21000" xr:uid="{00000000-0005-0000-0000-0000C6470000}"/>
    <cellStyle name="Note 50" xfId="15368" xr:uid="{00000000-0005-0000-0000-0000C7470000}"/>
    <cellStyle name="Note 51" xfId="15369" xr:uid="{00000000-0005-0000-0000-0000C8470000}"/>
    <cellStyle name="Note 52" xfId="15370" xr:uid="{00000000-0005-0000-0000-0000C9470000}"/>
    <cellStyle name="Note 53" xfId="15371" xr:uid="{00000000-0005-0000-0000-0000CA470000}"/>
    <cellStyle name="Note 54" xfId="15372" xr:uid="{00000000-0005-0000-0000-0000CB470000}"/>
    <cellStyle name="Note 55" xfId="15373" xr:uid="{00000000-0005-0000-0000-0000CC470000}"/>
    <cellStyle name="Note 56" xfId="15374" xr:uid="{00000000-0005-0000-0000-0000CD470000}"/>
    <cellStyle name="Note 57" xfId="15375" xr:uid="{00000000-0005-0000-0000-0000CE470000}"/>
    <cellStyle name="Note 58" xfId="15376" xr:uid="{00000000-0005-0000-0000-0000CF470000}"/>
    <cellStyle name="Note 59" xfId="15377" xr:uid="{00000000-0005-0000-0000-0000D0470000}"/>
    <cellStyle name="Note 6" xfId="15378" xr:uid="{00000000-0005-0000-0000-0000D1470000}"/>
    <cellStyle name="Note 60" xfId="15379" xr:uid="{00000000-0005-0000-0000-0000D2470000}"/>
    <cellStyle name="Note 61" xfId="15380" xr:uid="{00000000-0005-0000-0000-0000D3470000}"/>
    <cellStyle name="Note 62" xfId="15381" xr:uid="{00000000-0005-0000-0000-0000D4470000}"/>
    <cellStyle name="Note 63" xfId="15382" xr:uid="{00000000-0005-0000-0000-0000D5470000}"/>
    <cellStyle name="Note 64" xfId="15383" xr:uid="{00000000-0005-0000-0000-0000D6470000}"/>
    <cellStyle name="Note 65" xfId="15384" xr:uid="{00000000-0005-0000-0000-0000D7470000}"/>
    <cellStyle name="Note 66" xfId="15385" xr:uid="{00000000-0005-0000-0000-0000D8470000}"/>
    <cellStyle name="Note 67" xfId="15386" xr:uid="{00000000-0005-0000-0000-0000D9470000}"/>
    <cellStyle name="Note 68" xfId="15387" xr:uid="{00000000-0005-0000-0000-0000DA470000}"/>
    <cellStyle name="Note 69" xfId="15388" xr:uid="{00000000-0005-0000-0000-0000DB470000}"/>
    <cellStyle name="Note 7" xfId="15389" xr:uid="{00000000-0005-0000-0000-0000DC470000}"/>
    <cellStyle name="Note 70" xfId="15390" xr:uid="{00000000-0005-0000-0000-0000DD470000}"/>
    <cellStyle name="Note 71" xfId="15391" xr:uid="{00000000-0005-0000-0000-0000DE470000}"/>
    <cellStyle name="Note 72" xfId="15392" xr:uid="{00000000-0005-0000-0000-0000DF470000}"/>
    <cellStyle name="Note 73" xfId="15393" xr:uid="{00000000-0005-0000-0000-0000E0470000}"/>
    <cellStyle name="Note 74" xfId="15394" xr:uid="{00000000-0005-0000-0000-0000E1470000}"/>
    <cellStyle name="Note 75" xfId="15395" xr:uid="{00000000-0005-0000-0000-0000E2470000}"/>
    <cellStyle name="Note 76" xfId="15396" xr:uid="{00000000-0005-0000-0000-0000E3470000}"/>
    <cellStyle name="Note 77" xfId="15397" xr:uid="{00000000-0005-0000-0000-0000E4470000}"/>
    <cellStyle name="Note 78" xfId="15398" xr:uid="{00000000-0005-0000-0000-0000E5470000}"/>
    <cellStyle name="Note 79" xfId="15399" xr:uid="{00000000-0005-0000-0000-0000E6470000}"/>
    <cellStyle name="Note 8" xfId="15400" xr:uid="{00000000-0005-0000-0000-0000E7470000}"/>
    <cellStyle name="Note 80" xfId="15401" xr:uid="{00000000-0005-0000-0000-0000E8470000}"/>
    <cellStyle name="Note 81" xfId="15402" xr:uid="{00000000-0005-0000-0000-0000E9470000}"/>
    <cellStyle name="Note 82" xfId="15403" xr:uid="{00000000-0005-0000-0000-0000EA470000}"/>
    <cellStyle name="Note 83" xfId="15404" xr:uid="{00000000-0005-0000-0000-0000EB470000}"/>
    <cellStyle name="Note 84" xfId="15405" xr:uid="{00000000-0005-0000-0000-0000EC470000}"/>
    <cellStyle name="Note 85" xfId="15406" xr:uid="{00000000-0005-0000-0000-0000ED470000}"/>
    <cellStyle name="Note 86" xfId="15407" xr:uid="{00000000-0005-0000-0000-0000EE470000}"/>
    <cellStyle name="Note 87" xfId="15408" xr:uid="{00000000-0005-0000-0000-0000EF470000}"/>
    <cellStyle name="Note 88" xfId="15409" xr:uid="{00000000-0005-0000-0000-0000F0470000}"/>
    <cellStyle name="Note 89" xfId="15410" xr:uid="{00000000-0005-0000-0000-0000F1470000}"/>
    <cellStyle name="Note 9" xfId="15411" xr:uid="{00000000-0005-0000-0000-0000F2470000}"/>
    <cellStyle name="Note 90" xfId="15412" xr:uid="{00000000-0005-0000-0000-0000F3470000}"/>
    <cellStyle name="Note 91" xfId="15413" xr:uid="{00000000-0005-0000-0000-0000F4470000}"/>
    <cellStyle name="Note 92" xfId="15414" xr:uid="{00000000-0005-0000-0000-0000F5470000}"/>
    <cellStyle name="Note 93" xfId="15415" xr:uid="{00000000-0005-0000-0000-0000F6470000}"/>
    <cellStyle name="Note 94" xfId="15416" xr:uid="{00000000-0005-0000-0000-0000F7470000}"/>
    <cellStyle name="Note 95" xfId="15417" xr:uid="{00000000-0005-0000-0000-0000F8470000}"/>
    <cellStyle name="Note 96" xfId="15418" xr:uid="{00000000-0005-0000-0000-0000F9470000}"/>
    <cellStyle name="Note 97" xfId="15419" xr:uid="{00000000-0005-0000-0000-0000FA470000}"/>
    <cellStyle name="Note 98" xfId="15420" xr:uid="{00000000-0005-0000-0000-0000FB470000}"/>
    <cellStyle name="Note 99" xfId="15421" xr:uid="{00000000-0005-0000-0000-0000FC470000}"/>
    <cellStyle name="Note heading" xfId="15422" xr:uid="{00000000-0005-0000-0000-0000FD470000}"/>
    <cellStyle name="Note heading 10" xfId="15423" xr:uid="{00000000-0005-0000-0000-0000FE470000}"/>
    <cellStyle name="Note heading 11" xfId="15424" xr:uid="{00000000-0005-0000-0000-0000FF470000}"/>
    <cellStyle name="Note heading 12" xfId="15425" xr:uid="{00000000-0005-0000-0000-000000480000}"/>
    <cellStyle name="Note heading 13" xfId="15426" xr:uid="{00000000-0005-0000-0000-000001480000}"/>
    <cellStyle name="Note heading 2" xfId="15427" xr:uid="{00000000-0005-0000-0000-000002480000}"/>
    <cellStyle name="Note heading 3" xfId="15428" xr:uid="{00000000-0005-0000-0000-000003480000}"/>
    <cellStyle name="Note heading 4" xfId="15429" xr:uid="{00000000-0005-0000-0000-000004480000}"/>
    <cellStyle name="Note heading 5" xfId="15430" xr:uid="{00000000-0005-0000-0000-000005480000}"/>
    <cellStyle name="Note heading 6" xfId="15431" xr:uid="{00000000-0005-0000-0000-000006480000}"/>
    <cellStyle name="Note heading 7" xfId="15432" xr:uid="{00000000-0005-0000-0000-000007480000}"/>
    <cellStyle name="Note heading 8" xfId="15433" xr:uid="{00000000-0005-0000-0000-000008480000}"/>
    <cellStyle name="Note heading 9" xfId="15434" xr:uid="{00000000-0005-0000-0000-000009480000}"/>
    <cellStyle name="Notes" xfId="15435" xr:uid="{00000000-0005-0000-0000-00000A480000}"/>
    <cellStyle name="NPPESalesPct" xfId="1544" xr:uid="{00000000-0005-0000-0000-00000B480000}"/>
    <cellStyle name="NPPESalesPct 10" xfId="15436" xr:uid="{00000000-0005-0000-0000-00000C480000}"/>
    <cellStyle name="NPPESalesPct 11" xfId="15437" xr:uid="{00000000-0005-0000-0000-00000D480000}"/>
    <cellStyle name="NPPESalesPct 12" xfId="15438" xr:uid="{00000000-0005-0000-0000-00000E480000}"/>
    <cellStyle name="NPPESalesPct 13" xfId="15439" xr:uid="{00000000-0005-0000-0000-00000F480000}"/>
    <cellStyle name="NPPESalesPct 14" xfId="21001" xr:uid="{00000000-0005-0000-0000-000010480000}"/>
    <cellStyle name="NPPESalesPct 2" xfId="1545" xr:uid="{00000000-0005-0000-0000-000011480000}"/>
    <cellStyle name="NPPESalesPct 2 2" xfId="21002" xr:uid="{00000000-0005-0000-0000-000012480000}"/>
    <cellStyle name="NPPESalesPct 3" xfId="15440" xr:uid="{00000000-0005-0000-0000-000013480000}"/>
    <cellStyle name="NPPESalesPct 3 2" xfId="21076" xr:uid="{00000000-0005-0000-0000-000014480000}"/>
    <cellStyle name="NPPESalesPct 4" xfId="15441" xr:uid="{00000000-0005-0000-0000-000015480000}"/>
    <cellStyle name="NPPESalesPct 5" xfId="15442" xr:uid="{00000000-0005-0000-0000-000016480000}"/>
    <cellStyle name="NPPESalesPct 6" xfId="15443" xr:uid="{00000000-0005-0000-0000-000017480000}"/>
    <cellStyle name="NPPESalesPct 7" xfId="15444" xr:uid="{00000000-0005-0000-0000-000018480000}"/>
    <cellStyle name="NPPESalesPct 8" xfId="15445" xr:uid="{00000000-0005-0000-0000-000019480000}"/>
    <cellStyle name="NPPESalesPct 9" xfId="15446" xr:uid="{00000000-0005-0000-0000-00001A480000}"/>
    <cellStyle name="Num0Un" xfId="15447" xr:uid="{00000000-0005-0000-0000-00001B480000}"/>
    <cellStyle name="Num1" xfId="15448" xr:uid="{00000000-0005-0000-0000-00001C480000}"/>
    <cellStyle name="Num2" xfId="15449" xr:uid="{00000000-0005-0000-0000-00001D480000}"/>
    <cellStyle name="Num2Un" xfId="15450" xr:uid="{00000000-0005-0000-0000-00001E480000}"/>
    <cellStyle name="Number" xfId="15451" xr:uid="{00000000-0005-0000-0000-00001F480000}"/>
    <cellStyle name="Numbers" xfId="15452" xr:uid="{00000000-0005-0000-0000-000020480000}"/>
    <cellStyle name="Numbers - Bold" xfId="15453" xr:uid="{00000000-0005-0000-0000-000021480000}"/>
    <cellStyle name="Numbers_6079BX" xfId="15454" xr:uid="{00000000-0005-0000-0000-000022480000}"/>
    <cellStyle name="NWI%S" xfId="1546" xr:uid="{00000000-0005-0000-0000-000023480000}"/>
    <cellStyle name="NWI%S 10" xfId="15455" xr:uid="{00000000-0005-0000-0000-000024480000}"/>
    <cellStyle name="NWI%S 11" xfId="15456" xr:uid="{00000000-0005-0000-0000-000025480000}"/>
    <cellStyle name="NWI%S 12" xfId="15457" xr:uid="{00000000-0005-0000-0000-000026480000}"/>
    <cellStyle name="NWI%S 13" xfId="15458" xr:uid="{00000000-0005-0000-0000-000027480000}"/>
    <cellStyle name="NWI%S 14" xfId="21003" xr:uid="{00000000-0005-0000-0000-000028480000}"/>
    <cellStyle name="NWI%S 2" xfId="1547" xr:uid="{00000000-0005-0000-0000-000029480000}"/>
    <cellStyle name="NWI%S 2 2" xfId="21004" xr:uid="{00000000-0005-0000-0000-00002A480000}"/>
    <cellStyle name="NWI%S 3" xfId="15459" xr:uid="{00000000-0005-0000-0000-00002B480000}"/>
    <cellStyle name="NWI%S 4" xfId="15460" xr:uid="{00000000-0005-0000-0000-00002C480000}"/>
    <cellStyle name="NWI%S 5" xfId="15461" xr:uid="{00000000-0005-0000-0000-00002D480000}"/>
    <cellStyle name="NWI%S 6" xfId="15462" xr:uid="{00000000-0005-0000-0000-00002E480000}"/>
    <cellStyle name="NWI%S 7" xfId="15463" xr:uid="{00000000-0005-0000-0000-00002F480000}"/>
    <cellStyle name="NWI%S 8" xfId="15464" xr:uid="{00000000-0005-0000-0000-000030480000}"/>
    <cellStyle name="NWI%S 9" xfId="15465" xr:uid="{00000000-0005-0000-0000-000031480000}"/>
    <cellStyle name="o" xfId="15466" xr:uid="{00000000-0005-0000-0000-000032480000}"/>
    <cellStyle name="Œ…‹æØ‚è [0.00]_!!!GO" xfId="15467" xr:uid="{00000000-0005-0000-0000-000033480000}"/>
    <cellStyle name="Œ…‹æØ‚è_!!!GO" xfId="15468" xr:uid="{00000000-0005-0000-0000-000034480000}"/>
    <cellStyle name="OfWhich" xfId="120" xr:uid="{00000000-0005-0000-0000-000035480000}"/>
    <cellStyle name="Omet" xfId="15469" xr:uid="{00000000-0005-0000-0000-000036480000}"/>
    <cellStyle name="one" xfId="15470" xr:uid="{00000000-0005-0000-0000-000037480000}"/>
    <cellStyle name="one 2" xfId="15471" xr:uid="{00000000-0005-0000-0000-000038480000}"/>
    <cellStyle name="Option_Added_Cont_Desc" xfId="15472" xr:uid="{00000000-0005-0000-0000-000039480000}"/>
    <cellStyle name="Output 10" xfId="15473" xr:uid="{00000000-0005-0000-0000-00003A480000}"/>
    <cellStyle name="Output 100" xfId="15474" xr:uid="{00000000-0005-0000-0000-00003B480000}"/>
    <cellStyle name="Output 101" xfId="15475" xr:uid="{00000000-0005-0000-0000-00003C480000}"/>
    <cellStyle name="Output 102" xfId="15476" xr:uid="{00000000-0005-0000-0000-00003D480000}"/>
    <cellStyle name="Output 103" xfId="15477" xr:uid="{00000000-0005-0000-0000-00003E480000}"/>
    <cellStyle name="Output 104" xfId="15478" xr:uid="{00000000-0005-0000-0000-00003F480000}"/>
    <cellStyle name="Output 105" xfId="15479" xr:uid="{00000000-0005-0000-0000-000040480000}"/>
    <cellStyle name="Output 106" xfId="15480" xr:uid="{00000000-0005-0000-0000-000041480000}"/>
    <cellStyle name="Output 107" xfId="15481" xr:uid="{00000000-0005-0000-0000-000042480000}"/>
    <cellStyle name="Output 108" xfId="15482" xr:uid="{00000000-0005-0000-0000-000043480000}"/>
    <cellStyle name="Output 109" xfId="15483" xr:uid="{00000000-0005-0000-0000-000044480000}"/>
    <cellStyle name="Output 11" xfId="15484" xr:uid="{00000000-0005-0000-0000-000045480000}"/>
    <cellStyle name="Output 110" xfId="15485" xr:uid="{00000000-0005-0000-0000-000046480000}"/>
    <cellStyle name="Output 111" xfId="15486" xr:uid="{00000000-0005-0000-0000-000047480000}"/>
    <cellStyle name="Output 112" xfId="15487" xr:uid="{00000000-0005-0000-0000-000048480000}"/>
    <cellStyle name="Output 113" xfId="15488" xr:uid="{00000000-0005-0000-0000-000049480000}"/>
    <cellStyle name="Output 114" xfId="15489" xr:uid="{00000000-0005-0000-0000-00004A480000}"/>
    <cellStyle name="Output 115" xfId="15490" xr:uid="{00000000-0005-0000-0000-00004B480000}"/>
    <cellStyle name="Output 116" xfId="15491" xr:uid="{00000000-0005-0000-0000-00004C480000}"/>
    <cellStyle name="Output 117" xfId="15492" xr:uid="{00000000-0005-0000-0000-00004D480000}"/>
    <cellStyle name="Output 118" xfId="15493" xr:uid="{00000000-0005-0000-0000-00004E480000}"/>
    <cellStyle name="Output 119" xfId="15494" xr:uid="{00000000-0005-0000-0000-00004F480000}"/>
    <cellStyle name="Output 12" xfId="15495" xr:uid="{00000000-0005-0000-0000-000050480000}"/>
    <cellStyle name="Output 120" xfId="15496" xr:uid="{00000000-0005-0000-0000-000051480000}"/>
    <cellStyle name="Output 121" xfId="15497" xr:uid="{00000000-0005-0000-0000-000052480000}"/>
    <cellStyle name="Output 122" xfId="15498" xr:uid="{00000000-0005-0000-0000-000053480000}"/>
    <cellStyle name="Output 123" xfId="15499" xr:uid="{00000000-0005-0000-0000-000054480000}"/>
    <cellStyle name="Output 124" xfId="15500" xr:uid="{00000000-0005-0000-0000-000055480000}"/>
    <cellStyle name="Output 125" xfId="15501" xr:uid="{00000000-0005-0000-0000-000056480000}"/>
    <cellStyle name="Output 126" xfId="15502" xr:uid="{00000000-0005-0000-0000-000057480000}"/>
    <cellStyle name="Output 127" xfId="15503" xr:uid="{00000000-0005-0000-0000-000058480000}"/>
    <cellStyle name="Output 128" xfId="15504" xr:uid="{00000000-0005-0000-0000-000059480000}"/>
    <cellStyle name="Output 129" xfId="15505" xr:uid="{00000000-0005-0000-0000-00005A480000}"/>
    <cellStyle name="Output 13" xfId="15506" xr:uid="{00000000-0005-0000-0000-00005B480000}"/>
    <cellStyle name="Output 130" xfId="15507" xr:uid="{00000000-0005-0000-0000-00005C480000}"/>
    <cellStyle name="Output 131" xfId="15508" xr:uid="{00000000-0005-0000-0000-00005D480000}"/>
    <cellStyle name="Output 132" xfId="15509" xr:uid="{00000000-0005-0000-0000-00005E480000}"/>
    <cellStyle name="Output 133" xfId="15510" xr:uid="{00000000-0005-0000-0000-00005F480000}"/>
    <cellStyle name="Output 134" xfId="15511" xr:uid="{00000000-0005-0000-0000-000060480000}"/>
    <cellStyle name="Output 135" xfId="15512" xr:uid="{00000000-0005-0000-0000-000061480000}"/>
    <cellStyle name="Output 136" xfId="15513" xr:uid="{00000000-0005-0000-0000-000062480000}"/>
    <cellStyle name="Output 137" xfId="15514" xr:uid="{00000000-0005-0000-0000-000063480000}"/>
    <cellStyle name="Output 138" xfId="15515" xr:uid="{00000000-0005-0000-0000-000064480000}"/>
    <cellStyle name="Output 139" xfId="15516" xr:uid="{00000000-0005-0000-0000-000065480000}"/>
    <cellStyle name="Output 14" xfId="15517" xr:uid="{00000000-0005-0000-0000-000066480000}"/>
    <cellStyle name="Output 140" xfId="15518" xr:uid="{00000000-0005-0000-0000-000067480000}"/>
    <cellStyle name="Output 141" xfId="15519" xr:uid="{00000000-0005-0000-0000-000068480000}"/>
    <cellStyle name="Output 142" xfId="15520" xr:uid="{00000000-0005-0000-0000-000069480000}"/>
    <cellStyle name="Output 143" xfId="15521" xr:uid="{00000000-0005-0000-0000-00006A480000}"/>
    <cellStyle name="Output 144" xfId="15522" xr:uid="{00000000-0005-0000-0000-00006B480000}"/>
    <cellStyle name="Output 145" xfId="15523" xr:uid="{00000000-0005-0000-0000-00006C480000}"/>
    <cellStyle name="Output 146" xfId="15524" xr:uid="{00000000-0005-0000-0000-00006D480000}"/>
    <cellStyle name="Output 147" xfId="21005" xr:uid="{00000000-0005-0000-0000-00006E480000}"/>
    <cellStyle name="Output 15" xfId="15525" xr:uid="{00000000-0005-0000-0000-00006F480000}"/>
    <cellStyle name="Output 16" xfId="15526" xr:uid="{00000000-0005-0000-0000-000070480000}"/>
    <cellStyle name="Output 17" xfId="15527" xr:uid="{00000000-0005-0000-0000-000071480000}"/>
    <cellStyle name="Output 18" xfId="15528" xr:uid="{00000000-0005-0000-0000-000072480000}"/>
    <cellStyle name="Output 19" xfId="15529" xr:uid="{00000000-0005-0000-0000-000073480000}"/>
    <cellStyle name="Output 2" xfId="2037" xr:uid="{00000000-0005-0000-0000-000074480000}"/>
    <cellStyle name="Output 2 2" xfId="15531" xr:uid="{00000000-0005-0000-0000-000075480000}"/>
    <cellStyle name="Output 2 3" xfId="15532" xr:uid="{00000000-0005-0000-0000-000076480000}"/>
    <cellStyle name="Output 2 4" xfId="15533" xr:uid="{00000000-0005-0000-0000-000077480000}"/>
    <cellStyle name="Output 2 5" xfId="15534" xr:uid="{00000000-0005-0000-0000-000078480000}"/>
    <cellStyle name="Output 2 6" xfId="21006" xr:uid="{00000000-0005-0000-0000-000079480000}"/>
    <cellStyle name="Output 2 7" xfId="15530" xr:uid="{00000000-0005-0000-0000-00007A480000}"/>
    <cellStyle name="Output 2_AJE Induk" xfId="15535" xr:uid="{00000000-0005-0000-0000-00007B480000}"/>
    <cellStyle name="Output 20" xfId="15536" xr:uid="{00000000-0005-0000-0000-00007C480000}"/>
    <cellStyle name="Output 21" xfId="15537" xr:uid="{00000000-0005-0000-0000-00007D480000}"/>
    <cellStyle name="Output 22" xfId="15538" xr:uid="{00000000-0005-0000-0000-00007E480000}"/>
    <cellStyle name="Output 23" xfId="15539" xr:uid="{00000000-0005-0000-0000-00007F480000}"/>
    <cellStyle name="Output 24" xfId="15540" xr:uid="{00000000-0005-0000-0000-000080480000}"/>
    <cellStyle name="Output 25" xfId="15541" xr:uid="{00000000-0005-0000-0000-000081480000}"/>
    <cellStyle name="Output 26" xfId="15542" xr:uid="{00000000-0005-0000-0000-000082480000}"/>
    <cellStyle name="Output 27" xfId="15543" xr:uid="{00000000-0005-0000-0000-000083480000}"/>
    <cellStyle name="Output 28" xfId="15544" xr:uid="{00000000-0005-0000-0000-000084480000}"/>
    <cellStyle name="Output 29" xfId="15545" xr:uid="{00000000-0005-0000-0000-000085480000}"/>
    <cellStyle name="Output 3" xfId="2038" xr:uid="{00000000-0005-0000-0000-000086480000}"/>
    <cellStyle name="Output 3 2" xfId="21007" xr:uid="{00000000-0005-0000-0000-000087480000}"/>
    <cellStyle name="Output 3 3" xfId="15546" xr:uid="{00000000-0005-0000-0000-000088480000}"/>
    <cellStyle name="Output 30" xfId="15547" xr:uid="{00000000-0005-0000-0000-000089480000}"/>
    <cellStyle name="Output 31" xfId="15548" xr:uid="{00000000-0005-0000-0000-00008A480000}"/>
    <cellStyle name="Output 32" xfId="15549" xr:uid="{00000000-0005-0000-0000-00008B480000}"/>
    <cellStyle name="Output 33" xfId="15550" xr:uid="{00000000-0005-0000-0000-00008C480000}"/>
    <cellStyle name="Output 34" xfId="15551" xr:uid="{00000000-0005-0000-0000-00008D480000}"/>
    <cellStyle name="Output 35" xfId="15552" xr:uid="{00000000-0005-0000-0000-00008E480000}"/>
    <cellStyle name="Output 36" xfId="15553" xr:uid="{00000000-0005-0000-0000-00008F480000}"/>
    <cellStyle name="Output 37" xfId="15554" xr:uid="{00000000-0005-0000-0000-000090480000}"/>
    <cellStyle name="Output 38" xfId="15555" xr:uid="{00000000-0005-0000-0000-000091480000}"/>
    <cellStyle name="Output 39" xfId="15556" xr:uid="{00000000-0005-0000-0000-000092480000}"/>
    <cellStyle name="Output 4" xfId="2039" xr:uid="{00000000-0005-0000-0000-000093480000}"/>
    <cellStyle name="Output 4 2" xfId="21008" xr:uid="{00000000-0005-0000-0000-000094480000}"/>
    <cellStyle name="Output 4 3" xfId="15557" xr:uid="{00000000-0005-0000-0000-000095480000}"/>
    <cellStyle name="Output 40" xfId="15558" xr:uid="{00000000-0005-0000-0000-000096480000}"/>
    <cellStyle name="Output 41" xfId="15559" xr:uid="{00000000-0005-0000-0000-000097480000}"/>
    <cellStyle name="Output 42" xfId="15560" xr:uid="{00000000-0005-0000-0000-000098480000}"/>
    <cellStyle name="Output 43" xfId="15561" xr:uid="{00000000-0005-0000-0000-000099480000}"/>
    <cellStyle name="Output 44" xfId="15562" xr:uid="{00000000-0005-0000-0000-00009A480000}"/>
    <cellStyle name="Output 45" xfId="15563" xr:uid="{00000000-0005-0000-0000-00009B480000}"/>
    <cellStyle name="Output 46" xfId="15564" xr:uid="{00000000-0005-0000-0000-00009C480000}"/>
    <cellStyle name="Output 47" xfId="15565" xr:uid="{00000000-0005-0000-0000-00009D480000}"/>
    <cellStyle name="Output 48" xfId="15566" xr:uid="{00000000-0005-0000-0000-00009E480000}"/>
    <cellStyle name="Output 49" xfId="15567" xr:uid="{00000000-0005-0000-0000-00009F480000}"/>
    <cellStyle name="Output 5" xfId="15568" xr:uid="{00000000-0005-0000-0000-0000A0480000}"/>
    <cellStyle name="Output 5 2" xfId="21009" xr:uid="{00000000-0005-0000-0000-0000A1480000}"/>
    <cellStyle name="Output 50" xfId="15569" xr:uid="{00000000-0005-0000-0000-0000A2480000}"/>
    <cellStyle name="Output 51" xfId="15570" xr:uid="{00000000-0005-0000-0000-0000A3480000}"/>
    <cellStyle name="Output 52" xfId="15571" xr:uid="{00000000-0005-0000-0000-0000A4480000}"/>
    <cellStyle name="Output 53" xfId="15572" xr:uid="{00000000-0005-0000-0000-0000A5480000}"/>
    <cellStyle name="Output 54" xfId="15573" xr:uid="{00000000-0005-0000-0000-0000A6480000}"/>
    <cellStyle name="Output 55" xfId="15574" xr:uid="{00000000-0005-0000-0000-0000A7480000}"/>
    <cellStyle name="Output 56" xfId="15575" xr:uid="{00000000-0005-0000-0000-0000A8480000}"/>
    <cellStyle name="Output 57" xfId="15576" xr:uid="{00000000-0005-0000-0000-0000A9480000}"/>
    <cellStyle name="Output 58" xfId="15577" xr:uid="{00000000-0005-0000-0000-0000AA480000}"/>
    <cellStyle name="Output 59" xfId="15578" xr:uid="{00000000-0005-0000-0000-0000AB480000}"/>
    <cellStyle name="Output 6" xfId="15579" xr:uid="{00000000-0005-0000-0000-0000AC480000}"/>
    <cellStyle name="Output 60" xfId="15580" xr:uid="{00000000-0005-0000-0000-0000AD480000}"/>
    <cellStyle name="Output 61" xfId="15581" xr:uid="{00000000-0005-0000-0000-0000AE480000}"/>
    <cellStyle name="Output 62" xfId="15582" xr:uid="{00000000-0005-0000-0000-0000AF480000}"/>
    <cellStyle name="Output 63" xfId="15583" xr:uid="{00000000-0005-0000-0000-0000B0480000}"/>
    <cellStyle name="Output 64" xfId="15584" xr:uid="{00000000-0005-0000-0000-0000B1480000}"/>
    <cellStyle name="Output 65" xfId="15585" xr:uid="{00000000-0005-0000-0000-0000B2480000}"/>
    <cellStyle name="Output 66" xfId="15586" xr:uid="{00000000-0005-0000-0000-0000B3480000}"/>
    <cellStyle name="Output 67" xfId="15587" xr:uid="{00000000-0005-0000-0000-0000B4480000}"/>
    <cellStyle name="Output 68" xfId="15588" xr:uid="{00000000-0005-0000-0000-0000B5480000}"/>
    <cellStyle name="Output 69" xfId="15589" xr:uid="{00000000-0005-0000-0000-0000B6480000}"/>
    <cellStyle name="Output 7" xfId="15590" xr:uid="{00000000-0005-0000-0000-0000B7480000}"/>
    <cellStyle name="Output 70" xfId="15591" xr:uid="{00000000-0005-0000-0000-0000B8480000}"/>
    <cellStyle name="Output 71" xfId="15592" xr:uid="{00000000-0005-0000-0000-0000B9480000}"/>
    <cellStyle name="Output 72" xfId="15593" xr:uid="{00000000-0005-0000-0000-0000BA480000}"/>
    <cellStyle name="Output 73" xfId="15594" xr:uid="{00000000-0005-0000-0000-0000BB480000}"/>
    <cellStyle name="Output 74" xfId="15595" xr:uid="{00000000-0005-0000-0000-0000BC480000}"/>
    <cellStyle name="Output 75" xfId="15596" xr:uid="{00000000-0005-0000-0000-0000BD480000}"/>
    <cellStyle name="Output 76" xfId="15597" xr:uid="{00000000-0005-0000-0000-0000BE480000}"/>
    <cellStyle name="Output 77" xfId="15598" xr:uid="{00000000-0005-0000-0000-0000BF480000}"/>
    <cellStyle name="Output 78" xfId="15599" xr:uid="{00000000-0005-0000-0000-0000C0480000}"/>
    <cellStyle name="Output 79" xfId="15600" xr:uid="{00000000-0005-0000-0000-0000C1480000}"/>
    <cellStyle name="Output 8" xfId="15601" xr:uid="{00000000-0005-0000-0000-0000C2480000}"/>
    <cellStyle name="Output 80" xfId="15602" xr:uid="{00000000-0005-0000-0000-0000C3480000}"/>
    <cellStyle name="Output 81" xfId="15603" xr:uid="{00000000-0005-0000-0000-0000C4480000}"/>
    <cellStyle name="Output 82" xfId="15604" xr:uid="{00000000-0005-0000-0000-0000C5480000}"/>
    <cellStyle name="Output 83" xfId="15605" xr:uid="{00000000-0005-0000-0000-0000C6480000}"/>
    <cellStyle name="Output 84" xfId="15606" xr:uid="{00000000-0005-0000-0000-0000C7480000}"/>
    <cellStyle name="Output 85" xfId="15607" xr:uid="{00000000-0005-0000-0000-0000C8480000}"/>
    <cellStyle name="Output 86" xfId="15608" xr:uid="{00000000-0005-0000-0000-0000C9480000}"/>
    <cellStyle name="Output 87" xfId="15609" xr:uid="{00000000-0005-0000-0000-0000CA480000}"/>
    <cellStyle name="Output 88" xfId="15610" xr:uid="{00000000-0005-0000-0000-0000CB480000}"/>
    <cellStyle name="Output 89" xfId="15611" xr:uid="{00000000-0005-0000-0000-0000CC480000}"/>
    <cellStyle name="Output 9" xfId="15612" xr:uid="{00000000-0005-0000-0000-0000CD480000}"/>
    <cellStyle name="Output 90" xfId="15613" xr:uid="{00000000-0005-0000-0000-0000CE480000}"/>
    <cellStyle name="Output 91" xfId="15614" xr:uid="{00000000-0005-0000-0000-0000CF480000}"/>
    <cellStyle name="Output 92" xfId="15615" xr:uid="{00000000-0005-0000-0000-0000D0480000}"/>
    <cellStyle name="Output 93" xfId="15616" xr:uid="{00000000-0005-0000-0000-0000D1480000}"/>
    <cellStyle name="Output 94" xfId="15617" xr:uid="{00000000-0005-0000-0000-0000D2480000}"/>
    <cellStyle name="Output 95" xfId="15618" xr:uid="{00000000-0005-0000-0000-0000D3480000}"/>
    <cellStyle name="Output 96" xfId="15619" xr:uid="{00000000-0005-0000-0000-0000D4480000}"/>
    <cellStyle name="Output 97" xfId="15620" xr:uid="{00000000-0005-0000-0000-0000D5480000}"/>
    <cellStyle name="Output 98" xfId="15621" xr:uid="{00000000-0005-0000-0000-0000D6480000}"/>
    <cellStyle name="Output 99" xfId="15622" xr:uid="{00000000-0005-0000-0000-0000D7480000}"/>
    <cellStyle name="Output Amounts" xfId="15623" xr:uid="{00000000-0005-0000-0000-0000D8480000}"/>
    <cellStyle name="Output Column Headings" xfId="15624" xr:uid="{00000000-0005-0000-0000-0000D9480000}"/>
    <cellStyle name="Output Column Headings 2" xfId="15625" xr:uid="{00000000-0005-0000-0000-0000DA480000}"/>
    <cellStyle name="Output Column Headings 3" xfId="15626" xr:uid="{00000000-0005-0000-0000-0000DB480000}"/>
    <cellStyle name="Output Column Headings_tagihan bruto" xfId="15627" xr:uid="{00000000-0005-0000-0000-0000DC480000}"/>
    <cellStyle name="Output Line Items" xfId="15628" xr:uid="{00000000-0005-0000-0000-0000DD480000}"/>
    <cellStyle name="Output Line Items 2" xfId="15629" xr:uid="{00000000-0005-0000-0000-0000DE480000}"/>
    <cellStyle name="Output Line Items 3" xfId="15630" xr:uid="{00000000-0005-0000-0000-0000DF480000}"/>
    <cellStyle name="OUTPUT LINE ITEMS 4" xfId="15631" xr:uid="{00000000-0005-0000-0000-0000E0480000}"/>
    <cellStyle name="OUTPUT LINE ITEMS 5" xfId="15632" xr:uid="{00000000-0005-0000-0000-0000E1480000}"/>
    <cellStyle name="OUTPUT LINE ITEMS 6" xfId="15633" xr:uid="{00000000-0005-0000-0000-0000E2480000}"/>
    <cellStyle name="Output Line Items_tagihan bruto" xfId="15634" xr:uid="{00000000-0005-0000-0000-0000E3480000}"/>
    <cellStyle name="Output Report Heading" xfId="15635" xr:uid="{00000000-0005-0000-0000-0000E4480000}"/>
    <cellStyle name="Output Report Heading 2" xfId="15636" xr:uid="{00000000-0005-0000-0000-0000E5480000}"/>
    <cellStyle name="Output Report Heading 3" xfId="15637" xr:uid="{00000000-0005-0000-0000-0000E6480000}"/>
    <cellStyle name="OUTPUT REPORT HEADING 4" xfId="15638" xr:uid="{00000000-0005-0000-0000-0000E7480000}"/>
    <cellStyle name="OUTPUT REPORT HEADING 5" xfId="15639" xr:uid="{00000000-0005-0000-0000-0000E8480000}"/>
    <cellStyle name="OUTPUT REPORT HEADING 6" xfId="15640" xr:uid="{00000000-0005-0000-0000-0000E9480000}"/>
    <cellStyle name="Output Report Heading_tagihan bruto" xfId="15641" xr:uid="{00000000-0005-0000-0000-0000EA480000}"/>
    <cellStyle name="Output Report Title" xfId="15642" xr:uid="{00000000-0005-0000-0000-0000EB480000}"/>
    <cellStyle name="OUTPUT REPORT TITLE 2" xfId="15643" xr:uid="{00000000-0005-0000-0000-0000EC480000}"/>
    <cellStyle name="P&amp;L Numbers" xfId="15644" xr:uid="{00000000-0005-0000-0000-0000ED480000}"/>
    <cellStyle name="P/N" xfId="15645" xr:uid="{00000000-0005-0000-0000-0000EE480000}"/>
    <cellStyle name="Page Heading" xfId="15646" xr:uid="{00000000-0005-0000-0000-0000EF480000}"/>
    <cellStyle name="Page Heading Large" xfId="15647" xr:uid="{00000000-0005-0000-0000-0000F0480000}"/>
    <cellStyle name="Page Heading Small" xfId="15648" xr:uid="{00000000-0005-0000-0000-0000F1480000}"/>
    <cellStyle name="Page Heading_tagihan bruto" xfId="15649" xr:uid="{00000000-0005-0000-0000-0000F2480000}"/>
    <cellStyle name="Page Number" xfId="15650" xr:uid="{00000000-0005-0000-0000-0000F3480000}"/>
    <cellStyle name="Palatino" xfId="15651" xr:uid="{00000000-0005-0000-0000-0000F4480000}"/>
    <cellStyle name="pb_page_heading_LS" xfId="15652" xr:uid="{00000000-0005-0000-0000-0000F5480000}"/>
    <cellStyle name="pc1" xfId="1548" xr:uid="{00000000-0005-0000-0000-0000F6480000}"/>
    <cellStyle name="pc1 10" xfId="15653" xr:uid="{00000000-0005-0000-0000-0000F7480000}"/>
    <cellStyle name="pc1 11" xfId="15654" xr:uid="{00000000-0005-0000-0000-0000F8480000}"/>
    <cellStyle name="pc1 12" xfId="15655" xr:uid="{00000000-0005-0000-0000-0000F9480000}"/>
    <cellStyle name="pc1 13" xfId="15656" xr:uid="{00000000-0005-0000-0000-0000FA480000}"/>
    <cellStyle name="pc1 14" xfId="21010" xr:uid="{00000000-0005-0000-0000-0000FB480000}"/>
    <cellStyle name="pc1 2" xfId="1549" xr:uid="{00000000-0005-0000-0000-0000FC480000}"/>
    <cellStyle name="pc1 2 2" xfId="21011" xr:uid="{00000000-0005-0000-0000-0000FD480000}"/>
    <cellStyle name="pc1 3" xfId="15657" xr:uid="{00000000-0005-0000-0000-0000FE480000}"/>
    <cellStyle name="pc1 3 2" xfId="21077" xr:uid="{00000000-0005-0000-0000-0000FF480000}"/>
    <cellStyle name="pc1 4" xfId="15658" xr:uid="{00000000-0005-0000-0000-000000490000}"/>
    <cellStyle name="pc1 5" xfId="15659" xr:uid="{00000000-0005-0000-0000-000001490000}"/>
    <cellStyle name="pc1 6" xfId="15660" xr:uid="{00000000-0005-0000-0000-000002490000}"/>
    <cellStyle name="pc1 7" xfId="15661" xr:uid="{00000000-0005-0000-0000-000003490000}"/>
    <cellStyle name="pc1 8" xfId="15662" xr:uid="{00000000-0005-0000-0000-000004490000}"/>
    <cellStyle name="pc1 9" xfId="15663" xr:uid="{00000000-0005-0000-0000-000005490000}"/>
    <cellStyle name="pe" xfId="15664" xr:uid="{00000000-0005-0000-0000-000006490000}"/>
    <cellStyle name="PEG" xfId="15665" xr:uid="{00000000-0005-0000-0000-000007490000}"/>
    <cellStyle name="per.style" xfId="1550" xr:uid="{00000000-0005-0000-0000-000008490000}"/>
    <cellStyle name="per.style 10" xfId="15666" xr:uid="{00000000-0005-0000-0000-000009490000}"/>
    <cellStyle name="per.style 11" xfId="15667" xr:uid="{00000000-0005-0000-0000-00000A490000}"/>
    <cellStyle name="per.style 12" xfId="15668" xr:uid="{00000000-0005-0000-0000-00000B490000}"/>
    <cellStyle name="per.style 13" xfId="15669" xr:uid="{00000000-0005-0000-0000-00000C490000}"/>
    <cellStyle name="per.style 2" xfId="15670" xr:uid="{00000000-0005-0000-0000-00000D490000}"/>
    <cellStyle name="per.style 3" xfId="15671" xr:uid="{00000000-0005-0000-0000-00000E490000}"/>
    <cellStyle name="per.style 4" xfId="15672" xr:uid="{00000000-0005-0000-0000-00000F490000}"/>
    <cellStyle name="per.style 5" xfId="15673" xr:uid="{00000000-0005-0000-0000-000010490000}"/>
    <cellStyle name="per.style 6" xfId="15674" xr:uid="{00000000-0005-0000-0000-000011490000}"/>
    <cellStyle name="per.style 7" xfId="15675" xr:uid="{00000000-0005-0000-0000-000012490000}"/>
    <cellStyle name="per.style 8" xfId="15676" xr:uid="{00000000-0005-0000-0000-000013490000}"/>
    <cellStyle name="per.style 9" xfId="15677" xr:uid="{00000000-0005-0000-0000-000014490000}"/>
    <cellStyle name="Perc1" xfId="15678" xr:uid="{00000000-0005-0000-0000-000015490000}"/>
    <cellStyle name="Percent" xfId="21194" builtinId="5"/>
    <cellStyle name="Percent - 1 Decimal" xfId="15679" xr:uid="{00000000-0005-0000-0000-000017490000}"/>
    <cellStyle name="Percent %" xfId="15680" xr:uid="{00000000-0005-0000-0000-000018490000}"/>
    <cellStyle name="Percent % Long Underline" xfId="15681" xr:uid="{00000000-0005-0000-0000-000019490000}"/>
    <cellStyle name="Percent %_Worksheet in  US Financial Statements Ref. Workbook - Single Co" xfId="15682" xr:uid="{00000000-0005-0000-0000-00001A490000}"/>
    <cellStyle name="Percent (0)" xfId="15683" xr:uid="{00000000-0005-0000-0000-00001B490000}"/>
    <cellStyle name="Percent (0) 10" xfId="15684" xr:uid="{00000000-0005-0000-0000-00001C490000}"/>
    <cellStyle name="Percent (0) 11" xfId="15685" xr:uid="{00000000-0005-0000-0000-00001D490000}"/>
    <cellStyle name="Percent (0) 12" xfId="15686" xr:uid="{00000000-0005-0000-0000-00001E490000}"/>
    <cellStyle name="Percent (0) 13" xfId="15687" xr:uid="{00000000-0005-0000-0000-00001F490000}"/>
    <cellStyle name="Percent (0) 2" xfId="15688" xr:uid="{00000000-0005-0000-0000-000020490000}"/>
    <cellStyle name="Percent (0) 3" xfId="15689" xr:uid="{00000000-0005-0000-0000-000021490000}"/>
    <cellStyle name="Percent (0) 4" xfId="15690" xr:uid="{00000000-0005-0000-0000-000022490000}"/>
    <cellStyle name="Percent (0) 5" xfId="15691" xr:uid="{00000000-0005-0000-0000-000023490000}"/>
    <cellStyle name="Percent (0) 6" xfId="15692" xr:uid="{00000000-0005-0000-0000-000024490000}"/>
    <cellStyle name="Percent (0) 7" xfId="15693" xr:uid="{00000000-0005-0000-0000-000025490000}"/>
    <cellStyle name="Percent (0) 8" xfId="15694" xr:uid="{00000000-0005-0000-0000-000026490000}"/>
    <cellStyle name="Percent (0) 9" xfId="15695" xr:uid="{00000000-0005-0000-0000-000027490000}"/>
    <cellStyle name="Percent [0]" xfId="1551" xr:uid="{00000000-0005-0000-0000-000028490000}"/>
    <cellStyle name="Percent [0] 10" xfId="15696" xr:uid="{00000000-0005-0000-0000-000029490000}"/>
    <cellStyle name="Percent [0] 11" xfId="15697" xr:uid="{00000000-0005-0000-0000-00002A490000}"/>
    <cellStyle name="Percent [0] 12" xfId="15698" xr:uid="{00000000-0005-0000-0000-00002B490000}"/>
    <cellStyle name="Percent [0] 13" xfId="15699" xr:uid="{00000000-0005-0000-0000-00002C490000}"/>
    <cellStyle name="Percent [0] 14" xfId="21013" xr:uid="{00000000-0005-0000-0000-00002D490000}"/>
    <cellStyle name="Percent [0] 2" xfId="1552" xr:uid="{00000000-0005-0000-0000-00002E490000}"/>
    <cellStyle name="Percent [0] 2 2" xfId="21014" xr:uid="{00000000-0005-0000-0000-00002F490000}"/>
    <cellStyle name="Percent [0] 3" xfId="15700" xr:uid="{00000000-0005-0000-0000-000030490000}"/>
    <cellStyle name="Percent [0] 3 2" xfId="21078" xr:uid="{00000000-0005-0000-0000-000031490000}"/>
    <cellStyle name="Percent [0] 4" xfId="15701" xr:uid="{00000000-0005-0000-0000-000032490000}"/>
    <cellStyle name="Percent [0] 5" xfId="15702" xr:uid="{00000000-0005-0000-0000-000033490000}"/>
    <cellStyle name="Percent [0] 6" xfId="15703" xr:uid="{00000000-0005-0000-0000-000034490000}"/>
    <cellStyle name="Percent [0] 7" xfId="15704" xr:uid="{00000000-0005-0000-0000-000035490000}"/>
    <cellStyle name="Percent [0] 8" xfId="15705" xr:uid="{00000000-0005-0000-0000-000036490000}"/>
    <cellStyle name="Percent [0] 9" xfId="15706" xr:uid="{00000000-0005-0000-0000-000037490000}"/>
    <cellStyle name="Percent [0]_tagihan bruto" xfId="15707" xr:uid="{00000000-0005-0000-0000-000038490000}"/>
    <cellStyle name="Percent [00]" xfId="1553" xr:uid="{00000000-0005-0000-0000-000039490000}"/>
    <cellStyle name="Percent [00] 2" xfId="1554" xr:uid="{00000000-0005-0000-0000-00003A490000}"/>
    <cellStyle name="Percent [00] 3" xfId="15708" xr:uid="{00000000-0005-0000-0000-00003B490000}"/>
    <cellStyle name="Percent [00] 4" xfId="15709" xr:uid="{00000000-0005-0000-0000-00003C490000}"/>
    <cellStyle name="Percent [00]_tagihan bruto" xfId="15710" xr:uid="{00000000-0005-0000-0000-00003D490000}"/>
    <cellStyle name="Percent [1]" xfId="1555" xr:uid="{00000000-0005-0000-0000-00003E490000}"/>
    <cellStyle name="Percent [1] 10" xfId="15711" xr:uid="{00000000-0005-0000-0000-00003F490000}"/>
    <cellStyle name="Percent [1] 11" xfId="15712" xr:uid="{00000000-0005-0000-0000-000040490000}"/>
    <cellStyle name="Percent [1] 12" xfId="15713" xr:uid="{00000000-0005-0000-0000-000041490000}"/>
    <cellStyle name="Percent [1] 13" xfId="15714" xr:uid="{00000000-0005-0000-0000-000042490000}"/>
    <cellStyle name="Percent [1] 14" xfId="21015" xr:uid="{00000000-0005-0000-0000-000043490000}"/>
    <cellStyle name="Percent [1] 2" xfId="1556" xr:uid="{00000000-0005-0000-0000-000044490000}"/>
    <cellStyle name="Percent [1] 2 2" xfId="21016" xr:uid="{00000000-0005-0000-0000-000045490000}"/>
    <cellStyle name="Percent [1] 3" xfId="15715" xr:uid="{00000000-0005-0000-0000-000046490000}"/>
    <cellStyle name="Percent [1] 3 2" xfId="21079" xr:uid="{00000000-0005-0000-0000-000047490000}"/>
    <cellStyle name="Percent [1] 4" xfId="15716" xr:uid="{00000000-0005-0000-0000-000048490000}"/>
    <cellStyle name="Percent [1] 5" xfId="15717" xr:uid="{00000000-0005-0000-0000-000049490000}"/>
    <cellStyle name="Percent [1] 6" xfId="15718" xr:uid="{00000000-0005-0000-0000-00004A490000}"/>
    <cellStyle name="Percent [1] 7" xfId="15719" xr:uid="{00000000-0005-0000-0000-00004B490000}"/>
    <cellStyle name="Percent [1] 8" xfId="15720" xr:uid="{00000000-0005-0000-0000-00004C490000}"/>
    <cellStyle name="Percent [1] 9" xfId="15721" xr:uid="{00000000-0005-0000-0000-00004D490000}"/>
    <cellStyle name="Percent [2]" xfId="642" xr:uid="{00000000-0005-0000-0000-00004E490000}"/>
    <cellStyle name="Percent [2] 10" xfId="15722" xr:uid="{00000000-0005-0000-0000-00004F490000}"/>
    <cellStyle name="Percent [2] 11" xfId="15723" xr:uid="{00000000-0005-0000-0000-000050490000}"/>
    <cellStyle name="Percent [2] 12" xfId="15724" xr:uid="{00000000-0005-0000-0000-000051490000}"/>
    <cellStyle name="Percent [2] 13" xfId="15725" xr:uid="{00000000-0005-0000-0000-000052490000}"/>
    <cellStyle name="Percent [2] 14" xfId="878" xr:uid="{00000000-0005-0000-0000-000053490000}"/>
    <cellStyle name="Percent [2] 2" xfId="1557" xr:uid="{00000000-0005-0000-0000-000054490000}"/>
    <cellStyle name="Percent [2] 3" xfId="15726" xr:uid="{00000000-0005-0000-0000-000055490000}"/>
    <cellStyle name="Percent [2] 4" xfId="15727" xr:uid="{00000000-0005-0000-0000-000056490000}"/>
    <cellStyle name="Percent [2] 5" xfId="15728" xr:uid="{00000000-0005-0000-0000-000057490000}"/>
    <cellStyle name="Percent [2] 6" xfId="15729" xr:uid="{00000000-0005-0000-0000-000058490000}"/>
    <cellStyle name="Percent [2] 7" xfId="15730" xr:uid="{00000000-0005-0000-0000-000059490000}"/>
    <cellStyle name="Percent [2] 8" xfId="15731" xr:uid="{00000000-0005-0000-0000-00005A490000}"/>
    <cellStyle name="Percent [2] 9" xfId="15732" xr:uid="{00000000-0005-0000-0000-00005B490000}"/>
    <cellStyle name="Percent [2]_AJE Induk" xfId="15733" xr:uid="{00000000-0005-0000-0000-00005C490000}"/>
    <cellStyle name="Percent 0.0%" xfId="15734" xr:uid="{00000000-0005-0000-0000-00005D490000}"/>
    <cellStyle name="Percent 0.0% Long Underline" xfId="15735" xr:uid="{00000000-0005-0000-0000-00005E490000}"/>
    <cellStyle name="Percent 0.00%" xfId="15736" xr:uid="{00000000-0005-0000-0000-00005F490000}"/>
    <cellStyle name="Percent 0.00% Long Underline" xfId="15737" xr:uid="{00000000-0005-0000-0000-000060490000}"/>
    <cellStyle name="Percent 0.000%" xfId="15738" xr:uid="{00000000-0005-0000-0000-000061490000}"/>
    <cellStyle name="Percent 0.000% Long Underline" xfId="15739" xr:uid="{00000000-0005-0000-0000-000062490000}"/>
    <cellStyle name="Percent 10" xfId="122" xr:uid="{00000000-0005-0000-0000-000063490000}"/>
    <cellStyle name="Percent 10 2" xfId="644" xr:uid="{00000000-0005-0000-0000-000064490000}"/>
    <cellStyle name="Percent 10 2 2" xfId="1559" xr:uid="{00000000-0005-0000-0000-000065490000}"/>
    <cellStyle name="Percent 10 3" xfId="645" xr:uid="{00000000-0005-0000-0000-000066490000}"/>
    <cellStyle name="Percent 10 3 2" xfId="15740" xr:uid="{00000000-0005-0000-0000-000067490000}"/>
    <cellStyle name="Percent 10 4" xfId="643" xr:uid="{00000000-0005-0000-0000-000068490000}"/>
    <cellStyle name="Percent 10 4 2" xfId="1558" xr:uid="{00000000-0005-0000-0000-000069490000}"/>
    <cellStyle name="Percent 11" xfId="121" xr:uid="{00000000-0005-0000-0000-00006A490000}"/>
    <cellStyle name="Percent 11 2" xfId="647" xr:uid="{00000000-0005-0000-0000-00006B490000}"/>
    <cellStyle name="Percent 11 2 2" xfId="1561" xr:uid="{00000000-0005-0000-0000-00006C490000}"/>
    <cellStyle name="Percent 11 3" xfId="646" xr:uid="{00000000-0005-0000-0000-00006D490000}"/>
    <cellStyle name="Percent 11 3 2" xfId="15741" xr:uid="{00000000-0005-0000-0000-00006E490000}"/>
    <cellStyle name="Percent 11 3 3" xfId="1560" xr:uid="{00000000-0005-0000-0000-00006F490000}"/>
    <cellStyle name="Percent 11 4" xfId="15742" xr:uid="{00000000-0005-0000-0000-000070490000}"/>
    <cellStyle name="Percent 12" xfId="648" xr:uid="{00000000-0005-0000-0000-000071490000}"/>
    <cellStyle name="Percent 12 2" xfId="1563" xr:uid="{00000000-0005-0000-0000-000072490000}"/>
    <cellStyle name="Percent 12 3" xfId="1562" xr:uid="{00000000-0005-0000-0000-000073490000}"/>
    <cellStyle name="Percent 12 3 2" xfId="15743" xr:uid="{00000000-0005-0000-0000-000074490000}"/>
    <cellStyle name="Percent 12 4" xfId="15744" xr:uid="{00000000-0005-0000-0000-000075490000}"/>
    <cellStyle name="Percent 13" xfId="649" xr:uid="{00000000-0005-0000-0000-000076490000}"/>
    <cellStyle name="Percent 13 2" xfId="650" xr:uid="{00000000-0005-0000-0000-000077490000}"/>
    <cellStyle name="Percent 13 2 2" xfId="1565" xr:uid="{00000000-0005-0000-0000-000078490000}"/>
    <cellStyle name="Percent 13 2 3" xfId="879" xr:uid="{00000000-0005-0000-0000-000079490000}"/>
    <cellStyle name="Percent 13 3" xfId="1564" xr:uid="{00000000-0005-0000-0000-00007A490000}"/>
    <cellStyle name="Percent 13 3 2" xfId="15745" xr:uid="{00000000-0005-0000-0000-00007B490000}"/>
    <cellStyle name="Percent 13 4" xfId="15746" xr:uid="{00000000-0005-0000-0000-00007C490000}"/>
    <cellStyle name="Percent 14" xfId="684" xr:uid="{00000000-0005-0000-0000-00007D490000}"/>
    <cellStyle name="Percent 14 2" xfId="1048" xr:uid="{00000000-0005-0000-0000-00007E490000}"/>
    <cellStyle name="Percent 14 2 2" xfId="15747" xr:uid="{00000000-0005-0000-0000-00007F490000}"/>
    <cellStyle name="Percent 14 3" xfId="15748" xr:uid="{00000000-0005-0000-0000-000080490000}"/>
    <cellStyle name="Percent 14 4" xfId="15749" xr:uid="{00000000-0005-0000-0000-000081490000}"/>
    <cellStyle name="Percent 14 5" xfId="1566" xr:uid="{00000000-0005-0000-0000-000082490000}"/>
    <cellStyle name="Percent 14 6" xfId="891" xr:uid="{00000000-0005-0000-0000-000083490000}"/>
    <cellStyle name="Percent 15" xfId="690" xr:uid="{00000000-0005-0000-0000-000084490000}"/>
    <cellStyle name="Percent 15 2" xfId="1054" xr:uid="{00000000-0005-0000-0000-000085490000}"/>
    <cellStyle name="Percent 15 2 2" xfId="15750" xr:uid="{00000000-0005-0000-0000-000086490000}"/>
    <cellStyle name="Percent 15 3" xfId="15751" xr:uid="{00000000-0005-0000-0000-000087490000}"/>
    <cellStyle name="Percent 15 4" xfId="15752" xr:uid="{00000000-0005-0000-0000-000088490000}"/>
    <cellStyle name="Percent 15 5" xfId="1567" xr:uid="{00000000-0005-0000-0000-000089490000}"/>
    <cellStyle name="Percent 15 6" xfId="897" xr:uid="{00000000-0005-0000-0000-00008A490000}"/>
    <cellStyle name="Percent 16" xfId="733" xr:uid="{00000000-0005-0000-0000-00008B490000}"/>
    <cellStyle name="Percent 16 2" xfId="1094" xr:uid="{00000000-0005-0000-0000-00008C490000}"/>
    <cellStyle name="Percent 16 2 2" xfId="15754" xr:uid="{00000000-0005-0000-0000-00008D490000}"/>
    <cellStyle name="Percent 16 3" xfId="15755" xr:uid="{00000000-0005-0000-0000-00008E490000}"/>
    <cellStyle name="Percent 16 4" xfId="15756" xr:uid="{00000000-0005-0000-0000-00008F490000}"/>
    <cellStyle name="Percent 16 5" xfId="15753" xr:uid="{00000000-0005-0000-0000-000090490000}"/>
    <cellStyle name="Percent 16 6" xfId="2051" xr:uid="{00000000-0005-0000-0000-000091490000}"/>
    <cellStyle name="Percent 16 7" xfId="938" xr:uid="{00000000-0005-0000-0000-000092490000}"/>
    <cellStyle name="Percent 17" xfId="735" xr:uid="{00000000-0005-0000-0000-000093490000}"/>
    <cellStyle name="Percent 17 2" xfId="1095" xr:uid="{00000000-0005-0000-0000-000094490000}"/>
    <cellStyle name="Percent 17 2 2" xfId="15758" xr:uid="{00000000-0005-0000-0000-000095490000}"/>
    <cellStyle name="Percent 17 3" xfId="15757" xr:uid="{00000000-0005-0000-0000-000096490000}"/>
    <cellStyle name="Percent 17 4" xfId="940" xr:uid="{00000000-0005-0000-0000-000097490000}"/>
    <cellStyle name="Percent 18" xfId="737" xr:uid="{00000000-0005-0000-0000-000098490000}"/>
    <cellStyle name="Percent 18 2" xfId="1097" xr:uid="{00000000-0005-0000-0000-000099490000}"/>
    <cellStyle name="Percent 18 2 2" xfId="15760" xr:uid="{00000000-0005-0000-0000-00009A490000}"/>
    <cellStyle name="Percent 18 3" xfId="15761" xr:uid="{00000000-0005-0000-0000-00009B490000}"/>
    <cellStyle name="Percent 18 4" xfId="15759" xr:uid="{00000000-0005-0000-0000-00009C490000}"/>
    <cellStyle name="Percent 18 5" xfId="942" xr:uid="{00000000-0005-0000-0000-00009D490000}"/>
    <cellStyle name="Percent 19" xfId="738" xr:uid="{00000000-0005-0000-0000-00009E490000}"/>
    <cellStyle name="Percent 19 2" xfId="1098" xr:uid="{00000000-0005-0000-0000-00009F490000}"/>
    <cellStyle name="Percent 19 2 2" xfId="15763" xr:uid="{00000000-0005-0000-0000-0000A0490000}"/>
    <cellStyle name="Percent 19 3" xfId="15762" xr:uid="{00000000-0005-0000-0000-0000A1490000}"/>
    <cellStyle name="Percent 19 4" xfId="943" xr:uid="{00000000-0005-0000-0000-0000A2490000}"/>
    <cellStyle name="Percent 2" xfId="123" xr:uid="{00000000-0005-0000-0000-0000A3490000}"/>
    <cellStyle name="Percent 2 10" xfId="15764" xr:uid="{00000000-0005-0000-0000-0000A4490000}"/>
    <cellStyle name="Percent 2 11" xfId="15765" xr:uid="{00000000-0005-0000-0000-0000A5490000}"/>
    <cellStyle name="Percent 2 12" xfId="15766" xr:uid="{00000000-0005-0000-0000-0000A6490000}"/>
    <cellStyle name="Percent 2 13" xfId="15767" xr:uid="{00000000-0005-0000-0000-0000A7490000}"/>
    <cellStyle name="Percent 2 14" xfId="15768" xr:uid="{00000000-0005-0000-0000-0000A8490000}"/>
    <cellStyle name="Percent 2 15" xfId="15769" xr:uid="{00000000-0005-0000-0000-0000A9490000}"/>
    <cellStyle name="Percent 2 2" xfId="124" xr:uid="{00000000-0005-0000-0000-0000AA490000}"/>
    <cellStyle name="Percent 2 2 2" xfId="125" xr:uid="{00000000-0005-0000-0000-0000AB490000}"/>
    <cellStyle name="Percent 2 2 2 2" xfId="653" xr:uid="{00000000-0005-0000-0000-0000AC490000}"/>
    <cellStyle name="Percent 2 2 2 2 2" xfId="21017" xr:uid="{00000000-0005-0000-0000-0000AD490000}"/>
    <cellStyle name="Percent 2 2 2 3" xfId="881" xr:uid="{00000000-0005-0000-0000-0000AE490000}"/>
    <cellStyle name="Percent 2 2 3" xfId="654" xr:uid="{00000000-0005-0000-0000-0000AF490000}"/>
    <cellStyle name="Percent 2 2 3 2" xfId="882" xr:uid="{00000000-0005-0000-0000-0000B0490000}"/>
    <cellStyle name="Percent 2 2 4" xfId="715" xr:uid="{00000000-0005-0000-0000-0000B1490000}"/>
    <cellStyle name="Percent 2 2 4 2" xfId="1076" xr:uid="{00000000-0005-0000-0000-0000B2490000}"/>
    <cellStyle name="Percent 2 2 4 3" xfId="1568" xr:uid="{00000000-0005-0000-0000-0000B3490000}"/>
    <cellStyle name="Percent 2 2 4 4" xfId="920" xr:uid="{00000000-0005-0000-0000-0000B4490000}"/>
    <cellStyle name="Percent 2 2 5" xfId="652" xr:uid="{00000000-0005-0000-0000-0000B5490000}"/>
    <cellStyle name="Percent 2 2 6" xfId="880" xr:uid="{00000000-0005-0000-0000-0000B6490000}"/>
    <cellStyle name="Percent 2 3" xfId="126" xr:uid="{00000000-0005-0000-0000-0000B7490000}"/>
    <cellStyle name="Percent 2 3 2" xfId="21080" xr:uid="{00000000-0005-0000-0000-0000B8490000}"/>
    <cellStyle name="Percent 2 3 3" xfId="15770" xr:uid="{00000000-0005-0000-0000-0000B9490000}"/>
    <cellStyle name="Percent 2 3 4" xfId="883" xr:uid="{00000000-0005-0000-0000-0000BA490000}"/>
    <cellStyle name="Percent 2 4" xfId="655" xr:uid="{00000000-0005-0000-0000-0000BB490000}"/>
    <cellStyle name="Percent 2 4 2" xfId="1047" xr:uid="{00000000-0005-0000-0000-0000BC490000}"/>
    <cellStyle name="Percent 2 4 2 2" xfId="15771" xr:uid="{00000000-0005-0000-0000-0000BD490000}"/>
    <cellStyle name="Percent 2 4 3" xfId="1200" xr:uid="{00000000-0005-0000-0000-0000BE490000}"/>
    <cellStyle name="Percent 2 4 4" xfId="884" xr:uid="{00000000-0005-0000-0000-0000BF490000}"/>
    <cellStyle name="Percent 2 5" xfId="714" xr:uid="{00000000-0005-0000-0000-0000C0490000}"/>
    <cellStyle name="Percent 2 5 2" xfId="15772" xr:uid="{00000000-0005-0000-0000-0000C1490000}"/>
    <cellStyle name="Percent 2 6" xfId="651" xr:uid="{00000000-0005-0000-0000-0000C2490000}"/>
    <cellStyle name="Percent 2 6 2" xfId="15773" xr:uid="{00000000-0005-0000-0000-0000C3490000}"/>
    <cellStyle name="Percent 2 7" xfId="838" xr:uid="{00000000-0005-0000-0000-0000C4490000}"/>
    <cellStyle name="Percent 2 7 2" xfId="15774" xr:uid="{00000000-0005-0000-0000-0000C5490000}"/>
    <cellStyle name="Percent 2 8" xfId="15775" xr:uid="{00000000-0005-0000-0000-0000C6490000}"/>
    <cellStyle name="Percent 2 9" xfId="15776" xr:uid="{00000000-0005-0000-0000-0000C7490000}"/>
    <cellStyle name="Percent 2_Ws n Ws Report CSA Induk 2010" xfId="15777" xr:uid="{00000000-0005-0000-0000-0000C8490000}"/>
    <cellStyle name="Percent 20" xfId="739" xr:uid="{00000000-0005-0000-0000-0000C9490000}"/>
    <cellStyle name="Percent 20 2" xfId="1099" xr:uid="{00000000-0005-0000-0000-0000CA490000}"/>
    <cellStyle name="Percent 20 2 2" xfId="15779" xr:uid="{00000000-0005-0000-0000-0000CB490000}"/>
    <cellStyle name="Percent 20 3" xfId="15778" xr:uid="{00000000-0005-0000-0000-0000CC490000}"/>
    <cellStyle name="Percent 20 4" xfId="944" xr:uid="{00000000-0005-0000-0000-0000CD490000}"/>
    <cellStyle name="Percent 21" xfId="740" xr:uid="{00000000-0005-0000-0000-0000CE490000}"/>
    <cellStyle name="Percent 21 2" xfId="1100" xr:uid="{00000000-0005-0000-0000-0000CF490000}"/>
    <cellStyle name="Percent 21 2 2" xfId="15781" xr:uid="{00000000-0005-0000-0000-0000D0490000}"/>
    <cellStyle name="Percent 21 3" xfId="15780" xr:uid="{00000000-0005-0000-0000-0000D1490000}"/>
    <cellStyle name="Percent 21 4" xfId="945" xr:uid="{00000000-0005-0000-0000-0000D2490000}"/>
    <cellStyle name="Percent 22" xfId="741" xr:uid="{00000000-0005-0000-0000-0000D3490000}"/>
    <cellStyle name="Percent 22 2" xfId="1101" xr:uid="{00000000-0005-0000-0000-0000D4490000}"/>
    <cellStyle name="Percent 22 2 2" xfId="15783" xr:uid="{00000000-0005-0000-0000-0000D5490000}"/>
    <cellStyle name="Percent 22 3" xfId="15782" xr:uid="{00000000-0005-0000-0000-0000D6490000}"/>
    <cellStyle name="Percent 22 4" xfId="946" xr:uid="{00000000-0005-0000-0000-0000D7490000}"/>
    <cellStyle name="Percent 23" xfId="787" xr:uid="{00000000-0005-0000-0000-0000D8490000}"/>
    <cellStyle name="Percent 23 2" xfId="1147" xr:uid="{00000000-0005-0000-0000-0000D9490000}"/>
    <cellStyle name="Percent 23 2 2" xfId="15785" xr:uid="{00000000-0005-0000-0000-0000DA490000}"/>
    <cellStyle name="Percent 23 3" xfId="15784" xr:uid="{00000000-0005-0000-0000-0000DB490000}"/>
    <cellStyle name="Percent 23 4" xfId="992" xr:uid="{00000000-0005-0000-0000-0000DC490000}"/>
    <cellStyle name="Percent 24" xfId="789" xr:uid="{00000000-0005-0000-0000-0000DD490000}"/>
    <cellStyle name="Percent 24 2" xfId="1149" xr:uid="{00000000-0005-0000-0000-0000DE490000}"/>
    <cellStyle name="Percent 24 2 2" xfId="15787" xr:uid="{00000000-0005-0000-0000-0000DF490000}"/>
    <cellStyle name="Percent 24 3" xfId="15786" xr:uid="{00000000-0005-0000-0000-0000E0490000}"/>
    <cellStyle name="Percent 24 4" xfId="994" xr:uid="{00000000-0005-0000-0000-0000E1490000}"/>
    <cellStyle name="Percent 25" xfId="791" xr:uid="{00000000-0005-0000-0000-0000E2490000}"/>
    <cellStyle name="Percent 25 2" xfId="1151" xr:uid="{00000000-0005-0000-0000-0000E3490000}"/>
    <cellStyle name="Percent 25 2 2" xfId="15789" xr:uid="{00000000-0005-0000-0000-0000E4490000}"/>
    <cellStyle name="Percent 25 3" xfId="15788" xr:uid="{00000000-0005-0000-0000-0000E5490000}"/>
    <cellStyle name="Percent 25 4" xfId="996" xr:uid="{00000000-0005-0000-0000-0000E6490000}"/>
    <cellStyle name="Percent 26" xfId="656" xr:uid="{00000000-0005-0000-0000-0000E7490000}"/>
    <cellStyle name="Percent 26 2" xfId="15790" xr:uid="{00000000-0005-0000-0000-0000E8490000}"/>
    <cellStyle name="Percent 27" xfId="793" xr:uid="{00000000-0005-0000-0000-0000E9490000}"/>
    <cellStyle name="Percent 27 2" xfId="1153" xr:uid="{00000000-0005-0000-0000-0000EA490000}"/>
    <cellStyle name="Percent 27 3" xfId="15791" xr:uid="{00000000-0005-0000-0000-0000EB490000}"/>
    <cellStyle name="Percent 27 4" xfId="998" xr:uid="{00000000-0005-0000-0000-0000EC490000}"/>
    <cellStyle name="Percent 28" xfId="794" xr:uid="{00000000-0005-0000-0000-0000ED490000}"/>
    <cellStyle name="Percent 28 2" xfId="1154" xr:uid="{00000000-0005-0000-0000-0000EE490000}"/>
    <cellStyle name="Percent 28 3" xfId="15792" xr:uid="{00000000-0005-0000-0000-0000EF490000}"/>
    <cellStyle name="Percent 28 4" xfId="999" xr:uid="{00000000-0005-0000-0000-0000F0490000}"/>
    <cellStyle name="Percent 29" xfId="795" xr:uid="{00000000-0005-0000-0000-0000F1490000}"/>
    <cellStyle name="Percent 29 2" xfId="1155" xr:uid="{00000000-0005-0000-0000-0000F2490000}"/>
    <cellStyle name="Percent 29 3" xfId="15793" xr:uid="{00000000-0005-0000-0000-0000F3490000}"/>
    <cellStyle name="Percent 29 4" xfId="1000" xr:uid="{00000000-0005-0000-0000-0000F4490000}"/>
    <cellStyle name="Percent 3" xfId="127" xr:uid="{00000000-0005-0000-0000-0000F5490000}"/>
    <cellStyle name="Percent 3 10" xfId="15794" xr:uid="{00000000-0005-0000-0000-0000F6490000}"/>
    <cellStyle name="Percent 3 11" xfId="15795" xr:uid="{00000000-0005-0000-0000-0000F7490000}"/>
    <cellStyle name="Percent 3 12" xfId="15796" xr:uid="{00000000-0005-0000-0000-0000F8490000}"/>
    <cellStyle name="Percent 3 13" xfId="15797" xr:uid="{00000000-0005-0000-0000-0000F9490000}"/>
    <cellStyle name="Percent 3 14" xfId="15798" xr:uid="{00000000-0005-0000-0000-0000FA490000}"/>
    <cellStyle name="Percent 3 15" xfId="885" xr:uid="{00000000-0005-0000-0000-0000FB490000}"/>
    <cellStyle name="Percent 3 2" xfId="128" xr:uid="{00000000-0005-0000-0000-0000FC490000}"/>
    <cellStyle name="Percent 3 2 2" xfId="129" xr:uid="{00000000-0005-0000-0000-0000FD490000}"/>
    <cellStyle name="Percent 3 2 2 2" xfId="658" xr:uid="{00000000-0005-0000-0000-0000FE490000}"/>
    <cellStyle name="Percent 3 2 2 2 2" xfId="15800" xr:uid="{00000000-0005-0000-0000-0000FF490000}"/>
    <cellStyle name="Percent 3 2 2 3" xfId="15799" xr:uid="{00000000-0005-0000-0000-0000004A0000}"/>
    <cellStyle name="Percent 3 2 2 4" xfId="887" xr:uid="{00000000-0005-0000-0000-0000014A0000}"/>
    <cellStyle name="Percent 3 2 3" xfId="717" xr:uid="{00000000-0005-0000-0000-0000024A0000}"/>
    <cellStyle name="Percent 3 2 3 2" xfId="1078" xr:uid="{00000000-0005-0000-0000-0000034A0000}"/>
    <cellStyle name="Percent 3 2 3 3" xfId="15801" xr:uid="{00000000-0005-0000-0000-0000044A0000}"/>
    <cellStyle name="Percent 3 2 3 4" xfId="922" xr:uid="{00000000-0005-0000-0000-0000054A0000}"/>
    <cellStyle name="Percent 3 2 4" xfId="21051" xr:uid="{00000000-0005-0000-0000-0000064A0000}"/>
    <cellStyle name="Percent 3 2 5" xfId="886" xr:uid="{00000000-0005-0000-0000-0000074A0000}"/>
    <cellStyle name="Percent 3 3" xfId="130" xr:uid="{00000000-0005-0000-0000-0000084A0000}"/>
    <cellStyle name="Percent 3 3 2" xfId="659" xr:uid="{00000000-0005-0000-0000-0000094A0000}"/>
    <cellStyle name="Percent 3 3 2 2" xfId="15802" xr:uid="{00000000-0005-0000-0000-00000A4A0000}"/>
    <cellStyle name="Percent 3 3 3" xfId="888" xr:uid="{00000000-0005-0000-0000-00000B4A0000}"/>
    <cellStyle name="Percent 3 4" xfId="716" xr:uid="{00000000-0005-0000-0000-00000C4A0000}"/>
    <cellStyle name="Percent 3 4 2" xfId="1077" xr:uid="{00000000-0005-0000-0000-00000D4A0000}"/>
    <cellStyle name="Percent 3 4 3" xfId="15803" xr:uid="{00000000-0005-0000-0000-00000E4A0000}"/>
    <cellStyle name="Percent 3 4 4" xfId="921" xr:uid="{00000000-0005-0000-0000-00000F4A0000}"/>
    <cellStyle name="Percent 3 5" xfId="15804" xr:uid="{00000000-0005-0000-0000-0000104A0000}"/>
    <cellStyle name="Percent 3 6" xfId="15805" xr:uid="{00000000-0005-0000-0000-0000114A0000}"/>
    <cellStyle name="Percent 3 7" xfId="15806" xr:uid="{00000000-0005-0000-0000-0000124A0000}"/>
    <cellStyle name="Percent 3 8" xfId="15807" xr:uid="{00000000-0005-0000-0000-0000134A0000}"/>
    <cellStyle name="Percent 3 9" xfId="15808" xr:uid="{00000000-0005-0000-0000-0000144A0000}"/>
    <cellStyle name="Percent 30" xfId="796" xr:uid="{00000000-0005-0000-0000-0000154A0000}"/>
    <cellStyle name="Percent 30 2" xfId="1156" xr:uid="{00000000-0005-0000-0000-0000164A0000}"/>
    <cellStyle name="Percent 30 2 2" xfId="15810" xr:uid="{00000000-0005-0000-0000-0000174A0000}"/>
    <cellStyle name="Percent 30 3" xfId="15809" xr:uid="{00000000-0005-0000-0000-0000184A0000}"/>
    <cellStyle name="Percent 30 4" xfId="1001" xr:uid="{00000000-0005-0000-0000-0000194A0000}"/>
    <cellStyle name="Percent 31" xfId="797" xr:uid="{00000000-0005-0000-0000-00001A4A0000}"/>
    <cellStyle name="Percent 31 2" xfId="1157" xr:uid="{00000000-0005-0000-0000-00001B4A0000}"/>
    <cellStyle name="Percent 31 3" xfId="15811" xr:uid="{00000000-0005-0000-0000-00001C4A0000}"/>
    <cellStyle name="Percent 31 4" xfId="1002" xr:uid="{00000000-0005-0000-0000-00001D4A0000}"/>
    <cellStyle name="Percent 32" xfId="798" xr:uid="{00000000-0005-0000-0000-00001E4A0000}"/>
    <cellStyle name="Percent 32 2" xfId="1158" xr:uid="{00000000-0005-0000-0000-00001F4A0000}"/>
    <cellStyle name="Percent 32 3" xfId="15812" xr:uid="{00000000-0005-0000-0000-0000204A0000}"/>
    <cellStyle name="Percent 32 4" xfId="1003" xr:uid="{00000000-0005-0000-0000-0000214A0000}"/>
    <cellStyle name="Percent 33" xfId="799" xr:uid="{00000000-0005-0000-0000-0000224A0000}"/>
    <cellStyle name="Percent 33 2" xfId="1159" xr:uid="{00000000-0005-0000-0000-0000234A0000}"/>
    <cellStyle name="Percent 33 3" xfId="15813" xr:uid="{00000000-0005-0000-0000-0000244A0000}"/>
    <cellStyle name="Percent 33 4" xfId="1004" xr:uid="{00000000-0005-0000-0000-0000254A0000}"/>
    <cellStyle name="Percent 34" xfId="800" xr:uid="{00000000-0005-0000-0000-0000264A0000}"/>
    <cellStyle name="Percent 34 2" xfId="1160" xr:uid="{00000000-0005-0000-0000-0000274A0000}"/>
    <cellStyle name="Percent 34 3" xfId="17294" xr:uid="{00000000-0005-0000-0000-0000284A0000}"/>
    <cellStyle name="Percent 34 4" xfId="1005" xr:uid="{00000000-0005-0000-0000-0000294A0000}"/>
    <cellStyle name="Percent 35" xfId="801" xr:uid="{00000000-0005-0000-0000-00002A4A0000}"/>
    <cellStyle name="Percent 35 2" xfId="1161" xr:uid="{00000000-0005-0000-0000-00002B4A0000}"/>
    <cellStyle name="Percent 35 3" xfId="17554" xr:uid="{00000000-0005-0000-0000-00002C4A0000}"/>
    <cellStyle name="Percent 35 4" xfId="1006" xr:uid="{00000000-0005-0000-0000-00002D4A0000}"/>
    <cellStyle name="Percent 36" xfId="802" xr:uid="{00000000-0005-0000-0000-00002E4A0000}"/>
    <cellStyle name="Percent 36 2" xfId="1162" xr:uid="{00000000-0005-0000-0000-00002F4A0000}"/>
    <cellStyle name="Percent 36 2 2" xfId="18079" xr:uid="{00000000-0005-0000-0000-0000304A0000}"/>
    <cellStyle name="Percent 36 2 2 2" xfId="18751" xr:uid="{00000000-0005-0000-0000-0000314A0000}"/>
    <cellStyle name="Percent 36 2 2 2 2" xfId="20087" xr:uid="{00000000-0005-0000-0000-0000324A0000}"/>
    <cellStyle name="Percent 36 2 2 3" xfId="19425" xr:uid="{00000000-0005-0000-0000-0000334A0000}"/>
    <cellStyle name="Percent 36 2 3" xfId="18420" xr:uid="{00000000-0005-0000-0000-0000344A0000}"/>
    <cellStyle name="Percent 36 2 3 2" xfId="19756" xr:uid="{00000000-0005-0000-0000-0000354A0000}"/>
    <cellStyle name="Percent 36 2 4" xfId="19094" xr:uid="{00000000-0005-0000-0000-0000364A0000}"/>
    <cellStyle name="Percent 36 2 5" xfId="17630" xr:uid="{00000000-0005-0000-0000-0000374A0000}"/>
    <cellStyle name="Percent 36 3" xfId="17913" xr:uid="{00000000-0005-0000-0000-0000384A0000}"/>
    <cellStyle name="Percent 36 3 2" xfId="18585" xr:uid="{00000000-0005-0000-0000-0000394A0000}"/>
    <cellStyle name="Percent 36 3 2 2" xfId="19921" xr:uid="{00000000-0005-0000-0000-00003A4A0000}"/>
    <cellStyle name="Percent 36 3 3" xfId="19259" xr:uid="{00000000-0005-0000-0000-00003B4A0000}"/>
    <cellStyle name="Percent 36 4" xfId="18254" xr:uid="{00000000-0005-0000-0000-00003C4A0000}"/>
    <cellStyle name="Percent 36 4 2" xfId="19590" xr:uid="{00000000-0005-0000-0000-00003D4A0000}"/>
    <cellStyle name="Percent 36 5" xfId="18928" xr:uid="{00000000-0005-0000-0000-00003E4A0000}"/>
    <cellStyle name="Percent 36 6" xfId="17282" xr:uid="{00000000-0005-0000-0000-00003F4A0000}"/>
    <cellStyle name="Percent 36 7" xfId="1007" xr:uid="{00000000-0005-0000-0000-0000404A0000}"/>
    <cellStyle name="Percent 37" xfId="803" xr:uid="{00000000-0005-0000-0000-0000414A0000}"/>
    <cellStyle name="Percent 37 2" xfId="1163" xr:uid="{00000000-0005-0000-0000-0000424A0000}"/>
    <cellStyle name="Percent 37 2 2" xfId="18187" xr:uid="{00000000-0005-0000-0000-0000434A0000}"/>
    <cellStyle name="Percent 37 2 2 2" xfId="18859" xr:uid="{00000000-0005-0000-0000-0000444A0000}"/>
    <cellStyle name="Percent 37 2 2 2 2" xfId="20195" xr:uid="{00000000-0005-0000-0000-0000454A0000}"/>
    <cellStyle name="Percent 37 2 2 3" xfId="19533" xr:uid="{00000000-0005-0000-0000-0000464A0000}"/>
    <cellStyle name="Percent 37 2 3" xfId="18528" xr:uid="{00000000-0005-0000-0000-0000474A0000}"/>
    <cellStyle name="Percent 37 2 3 2" xfId="19864" xr:uid="{00000000-0005-0000-0000-0000484A0000}"/>
    <cellStyle name="Percent 37 2 4" xfId="19202" xr:uid="{00000000-0005-0000-0000-0000494A0000}"/>
    <cellStyle name="Percent 37 2 5" xfId="17738" xr:uid="{00000000-0005-0000-0000-00004A4A0000}"/>
    <cellStyle name="Percent 37 3" xfId="18021" xr:uid="{00000000-0005-0000-0000-00004B4A0000}"/>
    <cellStyle name="Percent 37 3 2" xfId="18693" xr:uid="{00000000-0005-0000-0000-00004C4A0000}"/>
    <cellStyle name="Percent 37 3 2 2" xfId="20029" xr:uid="{00000000-0005-0000-0000-00004D4A0000}"/>
    <cellStyle name="Percent 37 3 3" xfId="19367" xr:uid="{00000000-0005-0000-0000-00004E4A0000}"/>
    <cellStyle name="Percent 37 4" xfId="18362" xr:uid="{00000000-0005-0000-0000-00004F4A0000}"/>
    <cellStyle name="Percent 37 4 2" xfId="19698" xr:uid="{00000000-0005-0000-0000-0000504A0000}"/>
    <cellStyle name="Percent 37 5" xfId="19036" xr:uid="{00000000-0005-0000-0000-0000514A0000}"/>
    <cellStyle name="Percent 37 6" xfId="17540" xr:uid="{00000000-0005-0000-0000-0000524A0000}"/>
    <cellStyle name="Percent 37 7" xfId="1008" xr:uid="{00000000-0005-0000-0000-0000534A0000}"/>
    <cellStyle name="Percent 38" xfId="804" xr:uid="{00000000-0005-0000-0000-0000544A0000}"/>
    <cellStyle name="Percent 38 2" xfId="1164" xr:uid="{00000000-0005-0000-0000-0000554A0000}"/>
    <cellStyle name="Percent 38 2 2" xfId="18198" xr:uid="{00000000-0005-0000-0000-0000564A0000}"/>
    <cellStyle name="Percent 38 2 2 2" xfId="18870" xr:uid="{00000000-0005-0000-0000-0000574A0000}"/>
    <cellStyle name="Percent 38 2 2 2 2" xfId="20206" xr:uid="{00000000-0005-0000-0000-0000584A0000}"/>
    <cellStyle name="Percent 38 2 2 3" xfId="19544" xr:uid="{00000000-0005-0000-0000-0000594A0000}"/>
    <cellStyle name="Percent 38 2 3" xfId="18539" xr:uid="{00000000-0005-0000-0000-00005A4A0000}"/>
    <cellStyle name="Percent 38 2 3 2" xfId="19875" xr:uid="{00000000-0005-0000-0000-00005B4A0000}"/>
    <cellStyle name="Percent 38 2 4" xfId="19213" xr:uid="{00000000-0005-0000-0000-00005C4A0000}"/>
    <cellStyle name="Percent 38 2 5" xfId="17749" xr:uid="{00000000-0005-0000-0000-00005D4A0000}"/>
    <cellStyle name="Percent 38 3" xfId="18032" xr:uid="{00000000-0005-0000-0000-00005E4A0000}"/>
    <cellStyle name="Percent 38 3 2" xfId="18704" xr:uid="{00000000-0005-0000-0000-00005F4A0000}"/>
    <cellStyle name="Percent 38 3 2 2" xfId="20040" xr:uid="{00000000-0005-0000-0000-0000604A0000}"/>
    <cellStyle name="Percent 38 3 3" xfId="19378" xr:uid="{00000000-0005-0000-0000-0000614A0000}"/>
    <cellStyle name="Percent 38 4" xfId="18373" xr:uid="{00000000-0005-0000-0000-0000624A0000}"/>
    <cellStyle name="Percent 38 4 2" xfId="19709" xr:uid="{00000000-0005-0000-0000-0000634A0000}"/>
    <cellStyle name="Percent 38 5" xfId="19047" xr:uid="{00000000-0005-0000-0000-0000644A0000}"/>
    <cellStyle name="Percent 38 6" xfId="17555" xr:uid="{00000000-0005-0000-0000-0000654A0000}"/>
    <cellStyle name="Percent 38 7" xfId="1009" xr:uid="{00000000-0005-0000-0000-0000664A0000}"/>
    <cellStyle name="Percent 39" xfId="805" xr:uid="{00000000-0005-0000-0000-0000674A0000}"/>
    <cellStyle name="Percent 39 2" xfId="1165" xr:uid="{00000000-0005-0000-0000-0000684A0000}"/>
    <cellStyle name="Percent 39 2 2" xfId="18184" xr:uid="{00000000-0005-0000-0000-0000694A0000}"/>
    <cellStyle name="Percent 39 2 2 2" xfId="18856" xr:uid="{00000000-0005-0000-0000-00006A4A0000}"/>
    <cellStyle name="Percent 39 2 2 2 2" xfId="20192" xr:uid="{00000000-0005-0000-0000-00006B4A0000}"/>
    <cellStyle name="Percent 39 2 2 3" xfId="19530" xr:uid="{00000000-0005-0000-0000-00006C4A0000}"/>
    <cellStyle name="Percent 39 2 3" xfId="18525" xr:uid="{00000000-0005-0000-0000-00006D4A0000}"/>
    <cellStyle name="Percent 39 2 3 2" xfId="19861" xr:uid="{00000000-0005-0000-0000-00006E4A0000}"/>
    <cellStyle name="Percent 39 2 4" xfId="19199" xr:uid="{00000000-0005-0000-0000-00006F4A0000}"/>
    <cellStyle name="Percent 39 2 5" xfId="17735" xr:uid="{00000000-0005-0000-0000-0000704A0000}"/>
    <cellStyle name="Percent 39 3" xfId="18018" xr:uid="{00000000-0005-0000-0000-0000714A0000}"/>
    <cellStyle name="Percent 39 3 2" xfId="18690" xr:uid="{00000000-0005-0000-0000-0000724A0000}"/>
    <cellStyle name="Percent 39 3 2 2" xfId="20026" xr:uid="{00000000-0005-0000-0000-0000734A0000}"/>
    <cellStyle name="Percent 39 3 3" xfId="19364" xr:uid="{00000000-0005-0000-0000-0000744A0000}"/>
    <cellStyle name="Percent 39 4" xfId="18359" xr:uid="{00000000-0005-0000-0000-0000754A0000}"/>
    <cellStyle name="Percent 39 4 2" xfId="19695" xr:uid="{00000000-0005-0000-0000-0000764A0000}"/>
    <cellStyle name="Percent 39 5" xfId="19033" xr:uid="{00000000-0005-0000-0000-0000774A0000}"/>
    <cellStyle name="Percent 39 6" xfId="17531" xr:uid="{00000000-0005-0000-0000-0000784A0000}"/>
    <cellStyle name="Percent 39 7" xfId="1010" xr:uid="{00000000-0005-0000-0000-0000794A0000}"/>
    <cellStyle name="Percent 4" xfId="131" xr:uid="{00000000-0005-0000-0000-00007A4A0000}"/>
    <cellStyle name="Percent 4 2" xfId="132" xr:uid="{00000000-0005-0000-0000-00007B4A0000}"/>
    <cellStyle name="Percent 4 2 2" xfId="133" xr:uid="{00000000-0005-0000-0000-00007C4A0000}"/>
    <cellStyle name="Percent 4 2 2 2" xfId="719" xr:uid="{00000000-0005-0000-0000-00007D4A0000}"/>
    <cellStyle name="Percent 4 2 2 2 2" xfId="1080" xr:uid="{00000000-0005-0000-0000-00007E4A0000}"/>
    <cellStyle name="Percent 4 2 2 3" xfId="21091" xr:uid="{00000000-0005-0000-0000-00007F4A0000}"/>
    <cellStyle name="Percent 4 2 2 4" xfId="924" xr:uid="{00000000-0005-0000-0000-0000804A0000}"/>
    <cellStyle name="Percent 4 2 3" xfId="661" xr:uid="{00000000-0005-0000-0000-0000814A0000}"/>
    <cellStyle name="Percent 4 2 3 2" xfId="15814" xr:uid="{00000000-0005-0000-0000-0000824A0000}"/>
    <cellStyle name="Percent 4 3" xfId="134" xr:uid="{00000000-0005-0000-0000-0000834A0000}"/>
    <cellStyle name="Percent 4 3 2" xfId="718" xr:uid="{00000000-0005-0000-0000-0000844A0000}"/>
    <cellStyle name="Percent 4 3 2 2" xfId="1079" xr:uid="{00000000-0005-0000-0000-0000854A0000}"/>
    <cellStyle name="Percent 4 3 3" xfId="15815" xr:uid="{00000000-0005-0000-0000-0000864A0000}"/>
    <cellStyle name="Percent 4 3 4" xfId="923" xr:uid="{00000000-0005-0000-0000-0000874A0000}"/>
    <cellStyle name="Percent 4 4" xfId="15816" xr:uid="{00000000-0005-0000-0000-0000884A0000}"/>
    <cellStyle name="Percent 4 5" xfId="889" xr:uid="{00000000-0005-0000-0000-0000894A0000}"/>
    <cellStyle name="Percent 40" xfId="806" xr:uid="{00000000-0005-0000-0000-00008A4A0000}"/>
    <cellStyle name="Percent 40 2" xfId="1166" xr:uid="{00000000-0005-0000-0000-00008B4A0000}"/>
    <cellStyle name="Percent 40 2 2" xfId="18093" xr:uid="{00000000-0005-0000-0000-00008C4A0000}"/>
    <cellStyle name="Percent 40 2 2 2" xfId="18765" xr:uid="{00000000-0005-0000-0000-00008D4A0000}"/>
    <cellStyle name="Percent 40 2 2 2 2" xfId="20101" xr:uid="{00000000-0005-0000-0000-00008E4A0000}"/>
    <cellStyle name="Percent 40 2 2 3" xfId="19439" xr:uid="{00000000-0005-0000-0000-00008F4A0000}"/>
    <cellStyle name="Percent 40 2 3" xfId="18434" xr:uid="{00000000-0005-0000-0000-0000904A0000}"/>
    <cellStyle name="Percent 40 2 3 2" xfId="19770" xr:uid="{00000000-0005-0000-0000-0000914A0000}"/>
    <cellStyle name="Percent 40 2 4" xfId="19108" xr:uid="{00000000-0005-0000-0000-0000924A0000}"/>
    <cellStyle name="Percent 40 2 5" xfId="17644" xr:uid="{00000000-0005-0000-0000-0000934A0000}"/>
    <cellStyle name="Percent 40 3" xfId="17927" xr:uid="{00000000-0005-0000-0000-0000944A0000}"/>
    <cellStyle name="Percent 40 3 2" xfId="18599" xr:uid="{00000000-0005-0000-0000-0000954A0000}"/>
    <cellStyle name="Percent 40 3 2 2" xfId="19935" xr:uid="{00000000-0005-0000-0000-0000964A0000}"/>
    <cellStyle name="Percent 40 3 3" xfId="19273" xr:uid="{00000000-0005-0000-0000-0000974A0000}"/>
    <cellStyle name="Percent 40 4" xfId="18268" xr:uid="{00000000-0005-0000-0000-0000984A0000}"/>
    <cellStyle name="Percent 40 4 2" xfId="19604" xr:uid="{00000000-0005-0000-0000-0000994A0000}"/>
    <cellStyle name="Percent 40 5" xfId="18942" xr:uid="{00000000-0005-0000-0000-00009A4A0000}"/>
    <cellStyle name="Percent 40 6" xfId="17314" xr:uid="{00000000-0005-0000-0000-00009B4A0000}"/>
    <cellStyle name="Percent 40 7" xfId="1011" xr:uid="{00000000-0005-0000-0000-00009C4A0000}"/>
    <cellStyle name="Percent 41" xfId="807" xr:uid="{00000000-0005-0000-0000-00009D4A0000}"/>
    <cellStyle name="Percent 41 2" xfId="1167" xr:uid="{00000000-0005-0000-0000-00009E4A0000}"/>
    <cellStyle name="Percent 41 2 2" xfId="18181" xr:uid="{00000000-0005-0000-0000-00009F4A0000}"/>
    <cellStyle name="Percent 41 2 2 2" xfId="18853" xr:uid="{00000000-0005-0000-0000-0000A04A0000}"/>
    <cellStyle name="Percent 41 2 2 2 2" xfId="20189" xr:uid="{00000000-0005-0000-0000-0000A14A0000}"/>
    <cellStyle name="Percent 41 2 2 3" xfId="19527" xr:uid="{00000000-0005-0000-0000-0000A24A0000}"/>
    <cellStyle name="Percent 41 2 3" xfId="18522" xr:uid="{00000000-0005-0000-0000-0000A34A0000}"/>
    <cellStyle name="Percent 41 2 3 2" xfId="19858" xr:uid="{00000000-0005-0000-0000-0000A44A0000}"/>
    <cellStyle name="Percent 41 2 4" xfId="19196" xr:uid="{00000000-0005-0000-0000-0000A54A0000}"/>
    <cellStyle name="Percent 41 2 5" xfId="17732" xr:uid="{00000000-0005-0000-0000-0000A64A0000}"/>
    <cellStyle name="Percent 41 3" xfId="18015" xr:uid="{00000000-0005-0000-0000-0000A74A0000}"/>
    <cellStyle name="Percent 41 3 2" xfId="18687" xr:uid="{00000000-0005-0000-0000-0000A84A0000}"/>
    <cellStyle name="Percent 41 3 2 2" xfId="20023" xr:uid="{00000000-0005-0000-0000-0000A94A0000}"/>
    <cellStyle name="Percent 41 3 3" xfId="19361" xr:uid="{00000000-0005-0000-0000-0000AA4A0000}"/>
    <cellStyle name="Percent 41 4" xfId="18356" xr:uid="{00000000-0005-0000-0000-0000AB4A0000}"/>
    <cellStyle name="Percent 41 4 2" xfId="19692" xr:uid="{00000000-0005-0000-0000-0000AC4A0000}"/>
    <cellStyle name="Percent 41 5" xfId="19030" xr:uid="{00000000-0005-0000-0000-0000AD4A0000}"/>
    <cellStyle name="Percent 41 6" xfId="17523" xr:uid="{00000000-0005-0000-0000-0000AE4A0000}"/>
    <cellStyle name="Percent 41 7" xfId="1012" xr:uid="{00000000-0005-0000-0000-0000AF4A0000}"/>
    <cellStyle name="Percent 42" xfId="808" xr:uid="{00000000-0005-0000-0000-0000B04A0000}"/>
    <cellStyle name="Percent 42 2" xfId="1168" xr:uid="{00000000-0005-0000-0000-0000B14A0000}"/>
    <cellStyle name="Percent 42 2 2" xfId="18096" xr:uid="{00000000-0005-0000-0000-0000B24A0000}"/>
    <cellStyle name="Percent 42 2 2 2" xfId="18768" xr:uid="{00000000-0005-0000-0000-0000B34A0000}"/>
    <cellStyle name="Percent 42 2 2 2 2" xfId="20104" xr:uid="{00000000-0005-0000-0000-0000B44A0000}"/>
    <cellStyle name="Percent 42 2 2 3" xfId="19442" xr:uid="{00000000-0005-0000-0000-0000B54A0000}"/>
    <cellStyle name="Percent 42 2 3" xfId="18437" xr:uid="{00000000-0005-0000-0000-0000B64A0000}"/>
    <cellStyle name="Percent 42 2 3 2" xfId="19773" xr:uid="{00000000-0005-0000-0000-0000B74A0000}"/>
    <cellStyle name="Percent 42 2 4" xfId="19111" xr:uid="{00000000-0005-0000-0000-0000B84A0000}"/>
    <cellStyle name="Percent 42 2 5" xfId="17647" xr:uid="{00000000-0005-0000-0000-0000B94A0000}"/>
    <cellStyle name="Percent 42 3" xfId="17930" xr:uid="{00000000-0005-0000-0000-0000BA4A0000}"/>
    <cellStyle name="Percent 42 3 2" xfId="18602" xr:uid="{00000000-0005-0000-0000-0000BB4A0000}"/>
    <cellStyle name="Percent 42 3 2 2" xfId="19938" xr:uid="{00000000-0005-0000-0000-0000BC4A0000}"/>
    <cellStyle name="Percent 42 3 3" xfId="19276" xr:uid="{00000000-0005-0000-0000-0000BD4A0000}"/>
    <cellStyle name="Percent 42 4" xfId="18271" xr:uid="{00000000-0005-0000-0000-0000BE4A0000}"/>
    <cellStyle name="Percent 42 4 2" xfId="19607" xr:uid="{00000000-0005-0000-0000-0000BF4A0000}"/>
    <cellStyle name="Percent 42 5" xfId="18945" xr:uid="{00000000-0005-0000-0000-0000C04A0000}"/>
    <cellStyle name="Percent 42 6" xfId="17322" xr:uid="{00000000-0005-0000-0000-0000C14A0000}"/>
    <cellStyle name="Percent 42 7" xfId="1013" xr:uid="{00000000-0005-0000-0000-0000C24A0000}"/>
    <cellStyle name="Percent 43" xfId="809" xr:uid="{00000000-0005-0000-0000-0000C34A0000}"/>
    <cellStyle name="Percent 43 2" xfId="1169" xr:uid="{00000000-0005-0000-0000-0000C44A0000}"/>
    <cellStyle name="Percent 43 2 2" xfId="18178" xr:uid="{00000000-0005-0000-0000-0000C54A0000}"/>
    <cellStyle name="Percent 43 2 2 2" xfId="18850" xr:uid="{00000000-0005-0000-0000-0000C64A0000}"/>
    <cellStyle name="Percent 43 2 2 2 2" xfId="20186" xr:uid="{00000000-0005-0000-0000-0000C74A0000}"/>
    <cellStyle name="Percent 43 2 2 3" xfId="19524" xr:uid="{00000000-0005-0000-0000-0000C84A0000}"/>
    <cellStyle name="Percent 43 2 3" xfId="18519" xr:uid="{00000000-0005-0000-0000-0000C94A0000}"/>
    <cellStyle name="Percent 43 2 3 2" xfId="19855" xr:uid="{00000000-0005-0000-0000-0000CA4A0000}"/>
    <cellStyle name="Percent 43 2 4" xfId="19193" xr:uid="{00000000-0005-0000-0000-0000CB4A0000}"/>
    <cellStyle name="Percent 43 2 5" xfId="17729" xr:uid="{00000000-0005-0000-0000-0000CC4A0000}"/>
    <cellStyle name="Percent 43 3" xfId="18012" xr:uid="{00000000-0005-0000-0000-0000CD4A0000}"/>
    <cellStyle name="Percent 43 3 2" xfId="18684" xr:uid="{00000000-0005-0000-0000-0000CE4A0000}"/>
    <cellStyle name="Percent 43 3 2 2" xfId="20020" xr:uid="{00000000-0005-0000-0000-0000CF4A0000}"/>
    <cellStyle name="Percent 43 3 3" xfId="19358" xr:uid="{00000000-0005-0000-0000-0000D04A0000}"/>
    <cellStyle name="Percent 43 4" xfId="18353" xr:uid="{00000000-0005-0000-0000-0000D14A0000}"/>
    <cellStyle name="Percent 43 4 2" xfId="19689" xr:uid="{00000000-0005-0000-0000-0000D24A0000}"/>
    <cellStyle name="Percent 43 5" xfId="19027" xr:uid="{00000000-0005-0000-0000-0000D34A0000}"/>
    <cellStyle name="Percent 43 6" xfId="17515" xr:uid="{00000000-0005-0000-0000-0000D44A0000}"/>
    <cellStyle name="Percent 43 7" xfId="1014" xr:uid="{00000000-0005-0000-0000-0000D54A0000}"/>
    <cellStyle name="Percent 44" xfId="810" xr:uid="{00000000-0005-0000-0000-0000D64A0000}"/>
    <cellStyle name="Percent 44 2" xfId="1170" xr:uid="{00000000-0005-0000-0000-0000D74A0000}"/>
    <cellStyle name="Percent 44 2 2" xfId="18099" xr:uid="{00000000-0005-0000-0000-0000D84A0000}"/>
    <cellStyle name="Percent 44 2 2 2" xfId="18771" xr:uid="{00000000-0005-0000-0000-0000D94A0000}"/>
    <cellStyle name="Percent 44 2 2 2 2" xfId="20107" xr:uid="{00000000-0005-0000-0000-0000DA4A0000}"/>
    <cellStyle name="Percent 44 2 2 3" xfId="19445" xr:uid="{00000000-0005-0000-0000-0000DB4A0000}"/>
    <cellStyle name="Percent 44 2 3" xfId="18440" xr:uid="{00000000-0005-0000-0000-0000DC4A0000}"/>
    <cellStyle name="Percent 44 2 3 2" xfId="19776" xr:uid="{00000000-0005-0000-0000-0000DD4A0000}"/>
    <cellStyle name="Percent 44 2 4" xfId="19114" xr:uid="{00000000-0005-0000-0000-0000DE4A0000}"/>
    <cellStyle name="Percent 44 2 5" xfId="17650" xr:uid="{00000000-0005-0000-0000-0000DF4A0000}"/>
    <cellStyle name="Percent 44 3" xfId="17933" xr:uid="{00000000-0005-0000-0000-0000E04A0000}"/>
    <cellStyle name="Percent 44 3 2" xfId="18605" xr:uid="{00000000-0005-0000-0000-0000E14A0000}"/>
    <cellStyle name="Percent 44 3 2 2" xfId="19941" xr:uid="{00000000-0005-0000-0000-0000E24A0000}"/>
    <cellStyle name="Percent 44 3 3" xfId="19279" xr:uid="{00000000-0005-0000-0000-0000E34A0000}"/>
    <cellStyle name="Percent 44 4" xfId="18274" xr:uid="{00000000-0005-0000-0000-0000E44A0000}"/>
    <cellStyle name="Percent 44 4 2" xfId="19610" xr:uid="{00000000-0005-0000-0000-0000E54A0000}"/>
    <cellStyle name="Percent 44 5" xfId="18948" xr:uid="{00000000-0005-0000-0000-0000E64A0000}"/>
    <cellStyle name="Percent 44 6" xfId="17331" xr:uid="{00000000-0005-0000-0000-0000E74A0000}"/>
    <cellStyle name="Percent 44 7" xfId="1015" xr:uid="{00000000-0005-0000-0000-0000E84A0000}"/>
    <cellStyle name="Percent 45" xfId="811" xr:uid="{00000000-0005-0000-0000-0000E94A0000}"/>
    <cellStyle name="Percent 45 2" xfId="1171" xr:uid="{00000000-0005-0000-0000-0000EA4A0000}"/>
    <cellStyle name="Percent 45 2 2" xfId="18175" xr:uid="{00000000-0005-0000-0000-0000EB4A0000}"/>
    <cellStyle name="Percent 45 2 2 2" xfId="18847" xr:uid="{00000000-0005-0000-0000-0000EC4A0000}"/>
    <cellStyle name="Percent 45 2 2 2 2" xfId="20183" xr:uid="{00000000-0005-0000-0000-0000ED4A0000}"/>
    <cellStyle name="Percent 45 2 2 3" xfId="19521" xr:uid="{00000000-0005-0000-0000-0000EE4A0000}"/>
    <cellStyle name="Percent 45 2 3" xfId="18516" xr:uid="{00000000-0005-0000-0000-0000EF4A0000}"/>
    <cellStyle name="Percent 45 2 3 2" xfId="19852" xr:uid="{00000000-0005-0000-0000-0000F04A0000}"/>
    <cellStyle name="Percent 45 2 4" xfId="19190" xr:uid="{00000000-0005-0000-0000-0000F14A0000}"/>
    <cellStyle name="Percent 45 2 5" xfId="17726" xr:uid="{00000000-0005-0000-0000-0000F24A0000}"/>
    <cellStyle name="Percent 45 3" xfId="18009" xr:uid="{00000000-0005-0000-0000-0000F34A0000}"/>
    <cellStyle name="Percent 45 3 2" xfId="18681" xr:uid="{00000000-0005-0000-0000-0000F44A0000}"/>
    <cellStyle name="Percent 45 3 2 2" xfId="20017" xr:uid="{00000000-0005-0000-0000-0000F54A0000}"/>
    <cellStyle name="Percent 45 3 3" xfId="19355" xr:uid="{00000000-0005-0000-0000-0000F64A0000}"/>
    <cellStyle name="Percent 45 4" xfId="18350" xr:uid="{00000000-0005-0000-0000-0000F74A0000}"/>
    <cellStyle name="Percent 45 4 2" xfId="19686" xr:uid="{00000000-0005-0000-0000-0000F84A0000}"/>
    <cellStyle name="Percent 45 5" xfId="19024" xr:uid="{00000000-0005-0000-0000-0000F94A0000}"/>
    <cellStyle name="Percent 45 6" xfId="17508" xr:uid="{00000000-0005-0000-0000-0000FA4A0000}"/>
    <cellStyle name="Percent 45 7" xfId="1016" xr:uid="{00000000-0005-0000-0000-0000FB4A0000}"/>
    <cellStyle name="Percent 46" xfId="812" xr:uid="{00000000-0005-0000-0000-0000FC4A0000}"/>
    <cellStyle name="Percent 46 2" xfId="1172" xr:uid="{00000000-0005-0000-0000-0000FD4A0000}"/>
    <cellStyle name="Percent 46 2 2" xfId="18102" xr:uid="{00000000-0005-0000-0000-0000FE4A0000}"/>
    <cellStyle name="Percent 46 2 2 2" xfId="18774" xr:uid="{00000000-0005-0000-0000-0000FF4A0000}"/>
    <cellStyle name="Percent 46 2 2 2 2" xfId="20110" xr:uid="{00000000-0005-0000-0000-0000004B0000}"/>
    <cellStyle name="Percent 46 2 2 3" xfId="19448" xr:uid="{00000000-0005-0000-0000-0000014B0000}"/>
    <cellStyle name="Percent 46 2 3" xfId="18443" xr:uid="{00000000-0005-0000-0000-0000024B0000}"/>
    <cellStyle name="Percent 46 2 3 2" xfId="19779" xr:uid="{00000000-0005-0000-0000-0000034B0000}"/>
    <cellStyle name="Percent 46 2 4" xfId="19117" xr:uid="{00000000-0005-0000-0000-0000044B0000}"/>
    <cellStyle name="Percent 46 2 5" xfId="17653" xr:uid="{00000000-0005-0000-0000-0000054B0000}"/>
    <cellStyle name="Percent 46 3" xfId="17936" xr:uid="{00000000-0005-0000-0000-0000064B0000}"/>
    <cellStyle name="Percent 46 3 2" xfId="18608" xr:uid="{00000000-0005-0000-0000-0000074B0000}"/>
    <cellStyle name="Percent 46 3 2 2" xfId="19944" xr:uid="{00000000-0005-0000-0000-0000084B0000}"/>
    <cellStyle name="Percent 46 3 3" xfId="19282" xr:uid="{00000000-0005-0000-0000-0000094B0000}"/>
    <cellStyle name="Percent 46 4" xfId="18277" xr:uid="{00000000-0005-0000-0000-00000A4B0000}"/>
    <cellStyle name="Percent 46 4 2" xfId="19613" xr:uid="{00000000-0005-0000-0000-00000B4B0000}"/>
    <cellStyle name="Percent 46 5" xfId="18951" xr:uid="{00000000-0005-0000-0000-00000C4B0000}"/>
    <cellStyle name="Percent 46 6" xfId="17339" xr:uid="{00000000-0005-0000-0000-00000D4B0000}"/>
    <cellStyle name="Percent 46 7" xfId="1017" xr:uid="{00000000-0005-0000-0000-00000E4B0000}"/>
    <cellStyle name="Percent 47" xfId="813" xr:uid="{00000000-0005-0000-0000-00000F4B0000}"/>
    <cellStyle name="Percent 47 2" xfId="1173" xr:uid="{00000000-0005-0000-0000-0000104B0000}"/>
    <cellStyle name="Percent 47 2 2" xfId="18172" xr:uid="{00000000-0005-0000-0000-0000114B0000}"/>
    <cellStyle name="Percent 47 2 2 2" xfId="18844" xr:uid="{00000000-0005-0000-0000-0000124B0000}"/>
    <cellStyle name="Percent 47 2 2 2 2" xfId="20180" xr:uid="{00000000-0005-0000-0000-0000134B0000}"/>
    <cellStyle name="Percent 47 2 2 3" xfId="19518" xr:uid="{00000000-0005-0000-0000-0000144B0000}"/>
    <cellStyle name="Percent 47 2 3" xfId="18513" xr:uid="{00000000-0005-0000-0000-0000154B0000}"/>
    <cellStyle name="Percent 47 2 3 2" xfId="19849" xr:uid="{00000000-0005-0000-0000-0000164B0000}"/>
    <cellStyle name="Percent 47 2 4" xfId="19187" xr:uid="{00000000-0005-0000-0000-0000174B0000}"/>
    <cellStyle name="Percent 47 2 5" xfId="17723" xr:uid="{00000000-0005-0000-0000-0000184B0000}"/>
    <cellStyle name="Percent 47 3" xfId="18006" xr:uid="{00000000-0005-0000-0000-0000194B0000}"/>
    <cellStyle name="Percent 47 3 2" xfId="18678" xr:uid="{00000000-0005-0000-0000-00001A4B0000}"/>
    <cellStyle name="Percent 47 3 2 2" xfId="20014" xr:uid="{00000000-0005-0000-0000-00001B4B0000}"/>
    <cellStyle name="Percent 47 3 3" xfId="19352" xr:uid="{00000000-0005-0000-0000-00001C4B0000}"/>
    <cellStyle name="Percent 47 4" xfId="18347" xr:uid="{00000000-0005-0000-0000-00001D4B0000}"/>
    <cellStyle name="Percent 47 4 2" xfId="19683" xr:uid="{00000000-0005-0000-0000-00001E4B0000}"/>
    <cellStyle name="Percent 47 5" xfId="19021" xr:uid="{00000000-0005-0000-0000-00001F4B0000}"/>
    <cellStyle name="Percent 47 6" xfId="17500" xr:uid="{00000000-0005-0000-0000-0000204B0000}"/>
    <cellStyle name="Percent 47 7" xfId="1018" xr:uid="{00000000-0005-0000-0000-0000214B0000}"/>
    <cellStyle name="Percent 48" xfId="17347" xr:uid="{00000000-0005-0000-0000-0000224B0000}"/>
    <cellStyle name="Percent 48 2" xfId="17656" xr:uid="{00000000-0005-0000-0000-0000234B0000}"/>
    <cellStyle name="Percent 48 2 2" xfId="18105" xr:uid="{00000000-0005-0000-0000-0000244B0000}"/>
    <cellStyle name="Percent 48 2 2 2" xfId="18777" xr:uid="{00000000-0005-0000-0000-0000254B0000}"/>
    <cellStyle name="Percent 48 2 2 2 2" xfId="20113" xr:uid="{00000000-0005-0000-0000-0000264B0000}"/>
    <cellStyle name="Percent 48 2 2 3" xfId="19451" xr:uid="{00000000-0005-0000-0000-0000274B0000}"/>
    <cellStyle name="Percent 48 2 3" xfId="18446" xr:uid="{00000000-0005-0000-0000-0000284B0000}"/>
    <cellStyle name="Percent 48 2 3 2" xfId="19782" xr:uid="{00000000-0005-0000-0000-0000294B0000}"/>
    <cellStyle name="Percent 48 2 4" xfId="19120" xr:uid="{00000000-0005-0000-0000-00002A4B0000}"/>
    <cellStyle name="Percent 48 3" xfId="17939" xr:uid="{00000000-0005-0000-0000-00002B4B0000}"/>
    <cellStyle name="Percent 48 3 2" xfId="18611" xr:uid="{00000000-0005-0000-0000-00002C4B0000}"/>
    <cellStyle name="Percent 48 3 2 2" xfId="19947" xr:uid="{00000000-0005-0000-0000-00002D4B0000}"/>
    <cellStyle name="Percent 48 3 3" xfId="19285" xr:uid="{00000000-0005-0000-0000-00002E4B0000}"/>
    <cellStyle name="Percent 48 4" xfId="18280" xr:uid="{00000000-0005-0000-0000-00002F4B0000}"/>
    <cellStyle name="Percent 48 4 2" xfId="19616" xr:uid="{00000000-0005-0000-0000-0000304B0000}"/>
    <cellStyle name="Percent 48 5" xfId="18954" xr:uid="{00000000-0005-0000-0000-0000314B0000}"/>
    <cellStyle name="Percent 49" xfId="17492" xr:uid="{00000000-0005-0000-0000-0000324B0000}"/>
    <cellStyle name="Percent 49 2" xfId="17720" xr:uid="{00000000-0005-0000-0000-0000334B0000}"/>
    <cellStyle name="Percent 49 2 2" xfId="18169" xr:uid="{00000000-0005-0000-0000-0000344B0000}"/>
    <cellStyle name="Percent 49 2 2 2" xfId="18841" xr:uid="{00000000-0005-0000-0000-0000354B0000}"/>
    <cellStyle name="Percent 49 2 2 2 2" xfId="20177" xr:uid="{00000000-0005-0000-0000-0000364B0000}"/>
    <cellStyle name="Percent 49 2 2 3" xfId="19515" xr:uid="{00000000-0005-0000-0000-0000374B0000}"/>
    <cellStyle name="Percent 49 2 3" xfId="18510" xr:uid="{00000000-0005-0000-0000-0000384B0000}"/>
    <cellStyle name="Percent 49 2 3 2" xfId="19846" xr:uid="{00000000-0005-0000-0000-0000394B0000}"/>
    <cellStyle name="Percent 49 2 4" xfId="19184" xr:uid="{00000000-0005-0000-0000-00003A4B0000}"/>
    <cellStyle name="Percent 49 3" xfId="18003" xr:uid="{00000000-0005-0000-0000-00003B4B0000}"/>
    <cellStyle name="Percent 49 3 2" xfId="18675" xr:uid="{00000000-0005-0000-0000-00003C4B0000}"/>
    <cellStyle name="Percent 49 3 2 2" xfId="20011" xr:uid="{00000000-0005-0000-0000-00003D4B0000}"/>
    <cellStyle name="Percent 49 3 3" xfId="19349" xr:uid="{00000000-0005-0000-0000-00003E4B0000}"/>
    <cellStyle name="Percent 49 4" xfId="18344" xr:uid="{00000000-0005-0000-0000-00003F4B0000}"/>
    <cellStyle name="Percent 49 4 2" xfId="19680" xr:uid="{00000000-0005-0000-0000-0000404B0000}"/>
    <cellStyle name="Percent 49 5" xfId="19018" xr:uid="{00000000-0005-0000-0000-0000414B0000}"/>
    <cellStyle name="Percent 5" xfId="135" xr:uid="{00000000-0005-0000-0000-0000424B0000}"/>
    <cellStyle name="Percent 5 2" xfId="136" xr:uid="{00000000-0005-0000-0000-0000434B0000}"/>
    <cellStyle name="Percent 5 2 2" xfId="137" xr:uid="{00000000-0005-0000-0000-0000444B0000}"/>
    <cellStyle name="Percent 5 2 2 2" xfId="21094" xr:uid="{00000000-0005-0000-0000-0000454B0000}"/>
    <cellStyle name="Percent 5 2 3" xfId="15817" xr:uid="{00000000-0005-0000-0000-0000464B0000}"/>
    <cellStyle name="Percent 5 2 4" xfId="1569" xr:uid="{00000000-0005-0000-0000-0000474B0000}"/>
    <cellStyle name="Percent 5 3" xfId="138" xr:uid="{00000000-0005-0000-0000-0000484B0000}"/>
    <cellStyle name="Percent 5 3 2" xfId="15818" xr:uid="{00000000-0005-0000-0000-0000494B0000}"/>
    <cellStyle name="Percent 5 4" xfId="662" xr:uid="{00000000-0005-0000-0000-00004A4B0000}"/>
    <cellStyle name="Percent 5 4 2" xfId="15819" xr:uid="{00000000-0005-0000-0000-00004B4B0000}"/>
    <cellStyle name="Percent 50" xfId="17355" xr:uid="{00000000-0005-0000-0000-00004C4B0000}"/>
    <cellStyle name="Percent 50 2" xfId="17659" xr:uid="{00000000-0005-0000-0000-00004D4B0000}"/>
    <cellStyle name="Percent 50 2 2" xfId="18108" xr:uid="{00000000-0005-0000-0000-00004E4B0000}"/>
    <cellStyle name="Percent 50 2 2 2" xfId="18780" xr:uid="{00000000-0005-0000-0000-00004F4B0000}"/>
    <cellStyle name="Percent 50 2 2 2 2" xfId="20116" xr:uid="{00000000-0005-0000-0000-0000504B0000}"/>
    <cellStyle name="Percent 50 2 2 3" xfId="19454" xr:uid="{00000000-0005-0000-0000-0000514B0000}"/>
    <cellStyle name="Percent 50 2 3" xfId="18449" xr:uid="{00000000-0005-0000-0000-0000524B0000}"/>
    <cellStyle name="Percent 50 2 3 2" xfId="19785" xr:uid="{00000000-0005-0000-0000-0000534B0000}"/>
    <cellStyle name="Percent 50 2 4" xfId="19123" xr:uid="{00000000-0005-0000-0000-0000544B0000}"/>
    <cellStyle name="Percent 50 3" xfId="17942" xr:uid="{00000000-0005-0000-0000-0000554B0000}"/>
    <cellStyle name="Percent 50 3 2" xfId="18614" xr:uid="{00000000-0005-0000-0000-0000564B0000}"/>
    <cellStyle name="Percent 50 3 2 2" xfId="19950" xr:uid="{00000000-0005-0000-0000-0000574B0000}"/>
    <cellStyle name="Percent 50 3 3" xfId="19288" xr:uid="{00000000-0005-0000-0000-0000584B0000}"/>
    <cellStyle name="Percent 50 4" xfId="18283" xr:uid="{00000000-0005-0000-0000-0000594B0000}"/>
    <cellStyle name="Percent 50 4 2" xfId="19619" xr:uid="{00000000-0005-0000-0000-00005A4B0000}"/>
    <cellStyle name="Percent 50 5" xfId="18957" xr:uid="{00000000-0005-0000-0000-00005B4B0000}"/>
    <cellStyle name="Percent 51" xfId="17483" xr:uid="{00000000-0005-0000-0000-00005C4B0000}"/>
    <cellStyle name="Percent 51 2" xfId="17716" xr:uid="{00000000-0005-0000-0000-00005D4B0000}"/>
    <cellStyle name="Percent 51 2 2" xfId="18165" xr:uid="{00000000-0005-0000-0000-00005E4B0000}"/>
    <cellStyle name="Percent 51 2 2 2" xfId="18837" xr:uid="{00000000-0005-0000-0000-00005F4B0000}"/>
    <cellStyle name="Percent 51 2 2 2 2" xfId="20173" xr:uid="{00000000-0005-0000-0000-0000604B0000}"/>
    <cellStyle name="Percent 51 2 2 3" xfId="19511" xr:uid="{00000000-0005-0000-0000-0000614B0000}"/>
    <cellStyle name="Percent 51 2 3" xfId="18506" xr:uid="{00000000-0005-0000-0000-0000624B0000}"/>
    <cellStyle name="Percent 51 2 3 2" xfId="19842" xr:uid="{00000000-0005-0000-0000-0000634B0000}"/>
    <cellStyle name="Percent 51 2 4" xfId="19180" xr:uid="{00000000-0005-0000-0000-0000644B0000}"/>
    <cellStyle name="Percent 51 3" xfId="17999" xr:uid="{00000000-0005-0000-0000-0000654B0000}"/>
    <cellStyle name="Percent 51 3 2" xfId="18671" xr:uid="{00000000-0005-0000-0000-0000664B0000}"/>
    <cellStyle name="Percent 51 3 2 2" xfId="20007" xr:uid="{00000000-0005-0000-0000-0000674B0000}"/>
    <cellStyle name="Percent 51 3 3" xfId="19345" xr:uid="{00000000-0005-0000-0000-0000684B0000}"/>
    <cellStyle name="Percent 51 4" xfId="18340" xr:uid="{00000000-0005-0000-0000-0000694B0000}"/>
    <cellStyle name="Percent 51 4 2" xfId="19676" xr:uid="{00000000-0005-0000-0000-00006A4B0000}"/>
    <cellStyle name="Percent 51 5" xfId="19014" xr:uid="{00000000-0005-0000-0000-00006B4B0000}"/>
    <cellStyle name="Percent 52" xfId="17363" xr:uid="{00000000-0005-0000-0000-00006C4B0000}"/>
    <cellStyle name="Percent 52 2" xfId="17662" xr:uid="{00000000-0005-0000-0000-00006D4B0000}"/>
    <cellStyle name="Percent 52 2 2" xfId="18111" xr:uid="{00000000-0005-0000-0000-00006E4B0000}"/>
    <cellStyle name="Percent 52 2 2 2" xfId="18783" xr:uid="{00000000-0005-0000-0000-00006F4B0000}"/>
    <cellStyle name="Percent 52 2 2 2 2" xfId="20119" xr:uid="{00000000-0005-0000-0000-0000704B0000}"/>
    <cellStyle name="Percent 52 2 2 3" xfId="19457" xr:uid="{00000000-0005-0000-0000-0000714B0000}"/>
    <cellStyle name="Percent 52 2 3" xfId="18452" xr:uid="{00000000-0005-0000-0000-0000724B0000}"/>
    <cellStyle name="Percent 52 2 3 2" xfId="19788" xr:uid="{00000000-0005-0000-0000-0000734B0000}"/>
    <cellStyle name="Percent 52 2 4" xfId="19126" xr:uid="{00000000-0005-0000-0000-0000744B0000}"/>
    <cellStyle name="Percent 52 3" xfId="17945" xr:uid="{00000000-0005-0000-0000-0000754B0000}"/>
    <cellStyle name="Percent 52 3 2" xfId="18617" xr:uid="{00000000-0005-0000-0000-0000764B0000}"/>
    <cellStyle name="Percent 52 3 2 2" xfId="19953" xr:uid="{00000000-0005-0000-0000-0000774B0000}"/>
    <cellStyle name="Percent 52 3 3" xfId="19291" xr:uid="{00000000-0005-0000-0000-0000784B0000}"/>
    <cellStyle name="Percent 52 4" xfId="18286" xr:uid="{00000000-0005-0000-0000-0000794B0000}"/>
    <cellStyle name="Percent 52 4 2" xfId="19622" xr:uid="{00000000-0005-0000-0000-00007A4B0000}"/>
    <cellStyle name="Percent 52 5" xfId="18960" xr:uid="{00000000-0005-0000-0000-00007B4B0000}"/>
    <cellStyle name="Percent 53" xfId="17468" xr:uid="{00000000-0005-0000-0000-00007C4B0000}"/>
    <cellStyle name="Percent 53 2" xfId="17706" xr:uid="{00000000-0005-0000-0000-00007D4B0000}"/>
    <cellStyle name="Percent 53 2 2" xfId="18155" xr:uid="{00000000-0005-0000-0000-00007E4B0000}"/>
    <cellStyle name="Percent 53 2 2 2" xfId="18827" xr:uid="{00000000-0005-0000-0000-00007F4B0000}"/>
    <cellStyle name="Percent 53 2 2 2 2" xfId="20163" xr:uid="{00000000-0005-0000-0000-0000804B0000}"/>
    <cellStyle name="Percent 53 2 2 3" xfId="19501" xr:uid="{00000000-0005-0000-0000-0000814B0000}"/>
    <cellStyle name="Percent 53 2 3" xfId="18496" xr:uid="{00000000-0005-0000-0000-0000824B0000}"/>
    <cellStyle name="Percent 53 2 3 2" xfId="19832" xr:uid="{00000000-0005-0000-0000-0000834B0000}"/>
    <cellStyle name="Percent 53 2 4" xfId="19170" xr:uid="{00000000-0005-0000-0000-0000844B0000}"/>
    <cellStyle name="Percent 53 3" xfId="17989" xr:uid="{00000000-0005-0000-0000-0000854B0000}"/>
    <cellStyle name="Percent 53 3 2" xfId="18661" xr:uid="{00000000-0005-0000-0000-0000864B0000}"/>
    <cellStyle name="Percent 53 3 2 2" xfId="19997" xr:uid="{00000000-0005-0000-0000-0000874B0000}"/>
    <cellStyle name="Percent 53 3 3" xfId="19335" xr:uid="{00000000-0005-0000-0000-0000884B0000}"/>
    <cellStyle name="Percent 53 4" xfId="18330" xr:uid="{00000000-0005-0000-0000-0000894B0000}"/>
    <cellStyle name="Percent 53 4 2" xfId="19666" xr:uid="{00000000-0005-0000-0000-00008A4B0000}"/>
    <cellStyle name="Percent 53 5" xfId="19004" xr:uid="{00000000-0005-0000-0000-00008B4B0000}"/>
    <cellStyle name="Percent 54" xfId="17372" xr:uid="{00000000-0005-0000-0000-00008C4B0000}"/>
    <cellStyle name="Percent 54 2" xfId="17665" xr:uid="{00000000-0005-0000-0000-00008D4B0000}"/>
    <cellStyle name="Percent 54 2 2" xfId="18114" xr:uid="{00000000-0005-0000-0000-00008E4B0000}"/>
    <cellStyle name="Percent 54 2 2 2" xfId="18786" xr:uid="{00000000-0005-0000-0000-00008F4B0000}"/>
    <cellStyle name="Percent 54 2 2 2 2" xfId="20122" xr:uid="{00000000-0005-0000-0000-0000904B0000}"/>
    <cellStyle name="Percent 54 2 2 3" xfId="19460" xr:uid="{00000000-0005-0000-0000-0000914B0000}"/>
    <cellStyle name="Percent 54 2 3" xfId="18455" xr:uid="{00000000-0005-0000-0000-0000924B0000}"/>
    <cellStyle name="Percent 54 2 3 2" xfId="19791" xr:uid="{00000000-0005-0000-0000-0000934B0000}"/>
    <cellStyle name="Percent 54 2 4" xfId="19129" xr:uid="{00000000-0005-0000-0000-0000944B0000}"/>
    <cellStyle name="Percent 54 3" xfId="17948" xr:uid="{00000000-0005-0000-0000-0000954B0000}"/>
    <cellStyle name="Percent 54 3 2" xfId="18620" xr:uid="{00000000-0005-0000-0000-0000964B0000}"/>
    <cellStyle name="Percent 54 3 2 2" xfId="19956" xr:uid="{00000000-0005-0000-0000-0000974B0000}"/>
    <cellStyle name="Percent 54 3 3" xfId="19294" xr:uid="{00000000-0005-0000-0000-0000984B0000}"/>
    <cellStyle name="Percent 54 4" xfId="18289" xr:uid="{00000000-0005-0000-0000-0000994B0000}"/>
    <cellStyle name="Percent 54 4 2" xfId="19625" xr:uid="{00000000-0005-0000-0000-00009A4B0000}"/>
    <cellStyle name="Percent 54 5" xfId="18963" xr:uid="{00000000-0005-0000-0000-00009B4B0000}"/>
    <cellStyle name="Percent 55" xfId="17459" xr:uid="{00000000-0005-0000-0000-00009C4B0000}"/>
    <cellStyle name="Percent 55 2" xfId="17703" xr:uid="{00000000-0005-0000-0000-00009D4B0000}"/>
    <cellStyle name="Percent 55 2 2" xfId="18152" xr:uid="{00000000-0005-0000-0000-00009E4B0000}"/>
    <cellStyle name="Percent 55 2 2 2" xfId="18824" xr:uid="{00000000-0005-0000-0000-00009F4B0000}"/>
    <cellStyle name="Percent 55 2 2 2 2" xfId="20160" xr:uid="{00000000-0005-0000-0000-0000A04B0000}"/>
    <cellStyle name="Percent 55 2 2 3" xfId="19498" xr:uid="{00000000-0005-0000-0000-0000A14B0000}"/>
    <cellStyle name="Percent 55 2 3" xfId="18493" xr:uid="{00000000-0005-0000-0000-0000A24B0000}"/>
    <cellStyle name="Percent 55 2 3 2" xfId="19829" xr:uid="{00000000-0005-0000-0000-0000A34B0000}"/>
    <cellStyle name="Percent 55 2 4" xfId="19167" xr:uid="{00000000-0005-0000-0000-0000A44B0000}"/>
    <cellStyle name="Percent 55 3" xfId="17986" xr:uid="{00000000-0005-0000-0000-0000A54B0000}"/>
    <cellStyle name="Percent 55 3 2" xfId="18658" xr:uid="{00000000-0005-0000-0000-0000A64B0000}"/>
    <cellStyle name="Percent 55 3 2 2" xfId="19994" xr:uid="{00000000-0005-0000-0000-0000A74B0000}"/>
    <cellStyle name="Percent 55 3 3" xfId="19332" xr:uid="{00000000-0005-0000-0000-0000A84B0000}"/>
    <cellStyle name="Percent 55 4" xfId="18327" xr:uid="{00000000-0005-0000-0000-0000A94B0000}"/>
    <cellStyle name="Percent 55 4 2" xfId="19663" xr:uid="{00000000-0005-0000-0000-0000AA4B0000}"/>
    <cellStyle name="Percent 55 5" xfId="19001" xr:uid="{00000000-0005-0000-0000-0000AB4B0000}"/>
    <cellStyle name="Percent 56" xfId="17382" xr:uid="{00000000-0005-0000-0000-0000AC4B0000}"/>
    <cellStyle name="Percent 56 2" xfId="17668" xr:uid="{00000000-0005-0000-0000-0000AD4B0000}"/>
    <cellStyle name="Percent 56 2 2" xfId="18117" xr:uid="{00000000-0005-0000-0000-0000AE4B0000}"/>
    <cellStyle name="Percent 56 2 2 2" xfId="18789" xr:uid="{00000000-0005-0000-0000-0000AF4B0000}"/>
    <cellStyle name="Percent 56 2 2 2 2" xfId="20125" xr:uid="{00000000-0005-0000-0000-0000B04B0000}"/>
    <cellStyle name="Percent 56 2 2 3" xfId="19463" xr:uid="{00000000-0005-0000-0000-0000B14B0000}"/>
    <cellStyle name="Percent 56 2 3" xfId="18458" xr:uid="{00000000-0005-0000-0000-0000B24B0000}"/>
    <cellStyle name="Percent 56 2 3 2" xfId="19794" xr:uid="{00000000-0005-0000-0000-0000B34B0000}"/>
    <cellStyle name="Percent 56 2 4" xfId="19132" xr:uid="{00000000-0005-0000-0000-0000B44B0000}"/>
    <cellStyle name="Percent 56 3" xfId="17951" xr:uid="{00000000-0005-0000-0000-0000B54B0000}"/>
    <cellStyle name="Percent 56 3 2" xfId="18623" xr:uid="{00000000-0005-0000-0000-0000B64B0000}"/>
    <cellStyle name="Percent 56 3 2 2" xfId="19959" xr:uid="{00000000-0005-0000-0000-0000B74B0000}"/>
    <cellStyle name="Percent 56 3 3" xfId="19297" xr:uid="{00000000-0005-0000-0000-0000B84B0000}"/>
    <cellStyle name="Percent 56 4" xfId="18292" xr:uid="{00000000-0005-0000-0000-0000B94B0000}"/>
    <cellStyle name="Percent 56 4 2" xfId="19628" xr:uid="{00000000-0005-0000-0000-0000BA4B0000}"/>
    <cellStyle name="Percent 56 5" xfId="18966" xr:uid="{00000000-0005-0000-0000-0000BB4B0000}"/>
    <cellStyle name="Percent 57" xfId="17450" xr:uid="{00000000-0005-0000-0000-0000BC4B0000}"/>
    <cellStyle name="Percent 57 2" xfId="17700" xr:uid="{00000000-0005-0000-0000-0000BD4B0000}"/>
    <cellStyle name="Percent 57 2 2" xfId="18149" xr:uid="{00000000-0005-0000-0000-0000BE4B0000}"/>
    <cellStyle name="Percent 57 2 2 2" xfId="18821" xr:uid="{00000000-0005-0000-0000-0000BF4B0000}"/>
    <cellStyle name="Percent 57 2 2 2 2" xfId="20157" xr:uid="{00000000-0005-0000-0000-0000C04B0000}"/>
    <cellStyle name="Percent 57 2 2 3" xfId="19495" xr:uid="{00000000-0005-0000-0000-0000C14B0000}"/>
    <cellStyle name="Percent 57 2 3" xfId="18490" xr:uid="{00000000-0005-0000-0000-0000C24B0000}"/>
    <cellStyle name="Percent 57 2 3 2" xfId="19826" xr:uid="{00000000-0005-0000-0000-0000C34B0000}"/>
    <cellStyle name="Percent 57 2 4" xfId="19164" xr:uid="{00000000-0005-0000-0000-0000C44B0000}"/>
    <cellStyle name="Percent 57 3" xfId="17983" xr:uid="{00000000-0005-0000-0000-0000C54B0000}"/>
    <cellStyle name="Percent 57 3 2" xfId="18655" xr:uid="{00000000-0005-0000-0000-0000C64B0000}"/>
    <cellStyle name="Percent 57 3 2 2" xfId="19991" xr:uid="{00000000-0005-0000-0000-0000C74B0000}"/>
    <cellStyle name="Percent 57 3 3" xfId="19329" xr:uid="{00000000-0005-0000-0000-0000C84B0000}"/>
    <cellStyle name="Percent 57 4" xfId="18324" xr:uid="{00000000-0005-0000-0000-0000C94B0000}"/>
    <cellStyle name="Percent 57 4 2" xfId="19660" xr:uid="{00000000-0005-0000-0000-0000CA4B0000}"/>
    <cellStyle name="Percent 57 5" xfId="18998" xr:uid="{00000000-0005-0000-0000-0000CB4B0000}"/>
    <cellStyle name="Percent 58" xfId="17391" xr:uid="{00000000-0005-0000-0000-0000CC4B0000}"/>
    <cellStyle name="Percent 58 2" xfId="17671" xr:uid="{00000000-0005-0000-0000-0000CD4B0000}"/>
    <cellStyle name="Percent 58 2 2" xfId="18120" xr:uid="{00000000-0005-0000-0000-0000CE4B0000}"/>
    <cellStyle name="Percent 58 2 2 2" xfId="18792" xr:uid="{00000000-0005-0000-0000-0000CF4B0000}"/>
    <cellStyle name="Percent 58 2 2 2 2" xfId="20128" xr:uid="{00000000-0005-0000-0000-0000D04B0000}"/>
    <cellStyle name="Percent 58 2 2 3" xfId="19466" xr:uid="{00000000-0005-0000-0000-0000D14B0000}"/>
    <cellStyle name="Percent 58 2 3" xfId="18461" xr:uid="{00000000-0005-0000-0000-0000D24B0000}"/>
    <cellStyle name="Percent 58 2 3 2" xfId="19797" xr:uid="{00000000-0005-0000-0000-0000D34B0000}"/>
    <cellStyle name="Percent 58 2 4" xfId="19135" xr:uid="{00000000-0005-0000-0000-0000D44B0000}"/>
    <cellStyle name="Percent 58 3" xfId="17954" xr:uid="{00000000-0005-0000-0000-0000D54B0000}"/>
    <cellStyle name="Percent 58 3 2" xfId="18626" xr:uid="{00000000-0005-0000-0000-0000D64B0000}"/>
    <cellStyle name="Percent 58 3 2 2" xfId="19962" xr:uid="{00000000-0005-0000-0000-0000D74B0000}"/>
    <cellStyle name="Percent 58 3 3" xfId="19300" xr:uid="{00000000-0005-0000-0000-0000D84B0000}"/>
    <cellStyle name="Percent 58 4" xfId="18295" xr:uid="{00000000-0005-0000-0000-0000D94B0000}"/>
    <cellStyle name="Percent 58 4 2" xfId="19631" xr:uid="{00000000-0005-0000-0000-0000DA4B0000}"/>
    <cellStyle name="Percent 58 5" xfId="18969" xr:uid="{00000000-0005-0000-0000-0000DB4B0000}"/>
    <cellStyle name="Percent 59" xfId="17442" xr:uid="{00000000-0005-0000-0000-0000DC4B0000}"/>
    <cellStyle name="Percent 59 2" xfId="17697" xr:uid="{00000000-0005-0000-0000-0000DD4B0000}"/>
    <cellStyle name="Percent 59 2 2" xfId="18146" xr:uid="{00000000-0005-0000-0000-0000DE4B0000}"/>
    <cellStyle name="Percent 59 2 2 2" xfId="18818" xr:uid="{00000000-0005-0000-0000-0000DF4B0000}"/>
    <cellStyle name="Percent 59 2 2 2 2" xfId="20154" xr:uid="{00000000-0005-0000-0000-0000E04B0000}"/>
    <cellStyle name="Percent 59 2 2 3" xfId="19492" xr:uid="{00000000-0005-0000-0000-0000E14B0000}"/>
    <cellStyle name="Percent 59 2 3" xfId="18487" xr:uid="{00000000-0005-0000-0000-0000E24B0000}"/>
    <cellStyle name="Percent 59 2 3 2" xfId="19823" xr:uid="{00000000-0005-0000-0000-0000E34B0000}"/>
    <cellStyle name="Percent 59 2 4" xfId="19161" xr:uid="{00000000-0005-0000-0000-0000E44B0000}"/>
    <cellStyle name="Percent 59 3" xfId="17980" xr:uid="{00000000-0005-0000-0000-0000E54B0000}"/>
    <cellStyle name="Percent 59 3 2" xfId="18652" xr:uid="{00000000-0005-0000-0000-0000E64B0000}"/>
    <cellStyle name="Percent 59 3 2 2" xfId="19988" xr:uid="{00000000-0005-0000-0000-0000E74B0000}"/>
    <cellStyle name="Percent 59 3 3" xfId="19326" xr:uid="{00000000-0005-0000-0000-0000E84B0000}"/>
    <cellStyle name="Percent 59 4" xfId="18321" xr:uid="{00000000-0005-0000-0000-0000E94B0000}"/>
    <cellStyle name="Percent 59 4 2" xfId="19657" xr:uid="{00000000-0005-0000-0000-0000EA4B0000}"/>
    <cellStyle name="Percent 59 5" xfId="18995" xr:uid="{00000000-0005-0000-0000-0000EB4B0000}"/>
    <cellStyle name="Percent 6" xfId="139" xr:uid="{00000000-0005-0000-0000-0000EC4B0000}"/>
    <cellStyle name="Percent 6 2" xfId="140" xr:uid="{00000000-0005-0000-0000-0000ED4B0000}"/>
    <cellStyle name="Percent 6 2 2" xfId="141" xr:uid="{00000000-0005-0000-0000-0000EE4B0000}"/>
    <cellStyle name="Percent 6 2 3" xfId="1571" xr:uid="{00000000-0005-0000-0000-0000EF4B0000}"/>
    <cellStyle name="Percent 6 3" xfId="142" xr:uid="{00000000-0005-0000-0000-0000F04B0000}"/>
    <cellStyle name="Percent 6 3 2" xfId="1570" xr:uid="{00000000-0005-0000-0000-0000F14B0000}"/>
    <cellStyle name="Percent 6 4" xfId="663" xr:uid="{00000000-0005-0000-0000-0000F24B0000}"/>
    <cellStyle name="Percent 60" xfId="17400" xr:uid="{00000000-0005-0000-0000-0000F34B0000}"/>
    <cellStyle name="Percent 60 2" xfId="17674" xr:uid="{00000000-0005-0000-0000-0000F44B0000}"/>
    <cellStyle name="Percent 60 2 2" xfId="18123" xr:uid="{00000000-0005-0000-0000-0000F54B0000}"/>
    <cellStyle name="Percent 60 2 2 2" xfId="18795" xr:uid="{00000000-0005-0000-0000-0000F64B0000}"/>
    <cellStyle name="Percent 60 2 2 2 2" xfId="20131" xr:uid="{00000000-0005-0000-0000-0000F74B0000}"/>
    <cellStyle name="Percent 60 2 2 3" xfId="19469" xr:uid="{00000000-0005-0000-0000-0000F84B0000}"/>
    <cellStyle name="Percent 60 2 3" xfId="18464" xr:uid="{00000000-0005-0000-0000-0000F94B0000}"/>
    <cellStyle name="Percent 60 2 3 2" xfId="19800" xr:uid="{00000000-0005-0000-0000-0000FA4B0000}"/>
    <cellStyle name="Percent 60 2 4" xfId="19138" xr:uid="{00000000-0005-0000-0000-0000FB4B0000}"/>
    <cellStyle name="Percent 60 3" xfId="17957" xr:uid="{00000000-0005-0000-0000-0000FC4B0000}"/>
    <cellStyle name="Percent 60 3 2" xfId="18629" xr:uid="{00000000-0005-0000-0000-0000FD4B0000}"/>
    <cellStyle name="Percent 60 3 2 2" xfId="19965" xr:uid="{00000000-0005-0000-0000-0000FE4B0000}"/>
    <cellStyle name="Percent 60 3 3" xfId="19303" xr:uid="{00000000-0005-0000-0000-0000FF4B0000}"/>
    <cellStyle name="Percent 60 4" xfId="18298" xr:uid="{00000000-0005-0000-0000-0000004C0000}"/>
    <cellStyle name="Percent 60 4 2" xfId="19634" xr:uid="{00000000-0005-0000-0000-0000014C0000}"/>
    <cellStyle name="Percent 60 5" xfId="18972" xr:uid="{00000000-0005-0000-0000-0000024C0000}"/>
    <cellStyle name="Percent 61" xfId="17436" xr:uid="{00000000-0005-0000-0000-0000034C0000}"/>
    <cellStyle name="Percent 61 2" xfId="17694" xr:uid="{00000000-0005-0000-0000-0000044C0000}"/>
    <cellStyle name="Percent 61 2 2" xfId="18143" xr:uid="{00000000-0005-0000-0000-0000054C0000}"/>
    <cellStyle name="Percent 61 2 2 2" xfId="18815" xr:uid="{00000000-0005-0000-0000-0000064C0000}"/>
    <cellStyle name="Percent 61 2 2 2 2" xfId="20151" xr:uid="{00000000-0005-0000-0000-0000074C0000}"/>
    <cellStyle name="Percent 61 2 2 3" xfId="19489" xr:uid="{00000000-0005-0000-0000-0000084C0000}"/>
    <cellStyle name="Percent 61 2 3" xfId="18484" xr:uid="{00000000-0005-0000-0000-0000094C0000}"/>
    <cellStyle name="Percent 61 2 3 2" xfId="19820" xr:uid="{00000000-0005-0000-0000-00000A4C0000}"/>
    <cellStyle name="Percent 61 2 4" xfId="19158" xr:uid="{00000000-0005-0000-0000-00000B4C0000}"/>
    <cellStyle name="Percent 61 3" xfId="17977" xr:uid="{00000000-0005-0000-0000-00000C4C0000}"/>
    <cellStyle name="Percent 61 3 2" xfId="18649" xr:uid="{00000000-0005-0000-0000-00000D4C0000}"/>
    <cellStyle name="Percent 61 3 2 2" xfId="19985" xr:uid="{00000000-0005-0000-0000-00000E4C0000}"/>
    <cellStyle name="Percent 61 3 3" xfId="19323" xr:uid="{00000000-0005-0000-0000-00000F4C0000}"/>
    <cellStyle name="Percent 61 4" xfId="18318" xr:uid="{00000000-0005-0000-0000-0000104C0000}"/>
    <cellStyle name="Percent 61 4 2" xfId="19654" xr:uid="{00000000-0005-0000-0000-0000114C0000}"/>
    <cellStyle name="Percent 61 5" xfId="18992" xr:uid="{00000000-0005-0000-0000-0000124C0000}"/>
    <cellStyle name="Percent 62" xfId="17407" xr:uid="{00000000-0005-0000-0000-0000134C0000}"/>
    <cellStyle name="Percent 62 2" xfId="17677" xr:uid="{00000000-0005-0000-0000-0000144C0000}"/>
    <cellStyle name="Percent 62 2 2" xfId="18126" xr:uid="{00000000-0005-0000-0000-0000154C0000}"/>
    <cellStyle name="Percent 62 2 2 2" xfId="18798" xr:uid="{00000000-0005-0000-0000-0000164C0000}"/>
    <cellStyle name="Percent 62 2 2 2 2" xfId="20134" xr:uid="{00000000-0005-0000-0000-0000174C0000}"/>
    <cellStyle name="Percent 62 2 2 3" xfId="19472" xr:uid="{00000000-0005-0000-0000-0000184C0000}"/>
    <cellStyle name="Percent 62 2 3" xfId="18467" xr:uid="{00000000-0005-0000-0000-0000194C0000}"/>
    <cellStyle name="Percent 62 2 3 2" xfId="19803" xr:uid="{00000000-0005-0000-0000-00001A4C0000}"/>
    <cellStyle name="Percent 62 2 4" xfId="19141" xr:uid="{00000000-0005-0000-0000-00001B4C0000}"/>
    <cellStyle name="Percent 62 3" xfId="17960" xr:uid="{00000000-0005-0000-0000-00001C4C0000}"/>
    <cellStyle name="Percent 62 3 2" xfId="18632" xr:uid="{00000000-0005-0000-0000-00001D4C0000}"/>
    <cellStyle name="Percent 62 3 2 2" xfId="19968" xr:uid="{00000000-0005-0000-0000-00001E4C0000}"/>
    <cellStyle name="Percent 62 3 3" xfId="19306" xr:uid="{00000000-0005-0000-0000-00001F4C0000}"/>
    <cellStyle name="Percent 62 4" xfId="18301" xr:uid="{00000000-0005-0000-0000-0000204C0000}"/>
    <cellStyle name="Percent 62 4 2" xfId="19637" xr:uid="{00000000-0005-0000-0000-0000214C0000}"/>
    <cellStyle name="Percent 62 5" xfId="18975" xr:uid="{00000000-0005-0000-0000-0000224C0000}"/>
    <cellStyle name="Percent 63" xfId="17431" xr:uid="{00000000-0005-0000-0000-0000234C0000}"/>
    <cellStyle name="Percent 63 2" xfId="17691" xr:uid="{00000000-0005-0000-0000-0000244C0000}"/>
    <cellStyle name="Percent 63 2 2" xfId="18140" xr:uid="{00000000-0005-0000-0000-0000254C0000}"/>
    <cellStyle name="Percent 63 2 2 2" xfId="18812" xr:uid="{00000000-0005-0000-0000-0000264C0000}"/>
    <cellStyle name="Percent 63 2 2 2 2" xfId="20148" xr:uid="{00000000-0005-0000-0000-0000274C0000}"/>
    <cellStyle name="Percent 63 2 2 3" xfId="19486" xr:uid="{00000000-0005-0000-0000-0000284C0000}"/>
    <cellStyle name="Percent 63 2 3" xfId="18481" xr:uid="{00000000-0005-0000-0000-0000294C0000}"/>
    <cellStyle name="Percent 63 2 3 2" xfId="19817" xr:uid="{00000000-0005-0000-0000-00002A4C0000}"/>
    <cellStyle name="Percent 63 2 4" xfId="19155" xr:uid="{00000000-0005-0000-0000-00002B4C0000}"/>
    <cellStyle name="Percent 63 3" xfId="17974" xr:uid="{00000000-0005-0000-0000-00002C4C0000}"/>
    <cellStyle name="Percent 63 3 2" xfId="18646" xr:uid="{00000000-0005-0000-0000-00002D4C0000}"/>
    <cellStyle name="Percent 63 3 2 2" xfId="19982" xr:uid="{00000000-0005-0000-0000-00002E4C0000}"/>
    <cellStyle name="Percent 63 3 3" xfId="19320" xr:uid="{00000000-0005-0000-0000-00002F4C0000}"/>
    <cellStyle name="Percent 63 4" xfId="18315" xr:uid="{00000000-0005-0000-0000-0000304C0000}"/>
    <cellStyle name="Percent 63 4 2" xfId="19651" xr:uid="{00000000-0005-0000-0000-0000314C0000}"/>
    <cellStyle name="Percent 63 5" xfId="18989" xr:uid="{00000000-0005-0000-0000-0000324C0000}"/>
    <cellStyle name="Percent 64" xfId="17412" xr:uid="{00000000-0005-0000-0000-0000334C0000}"/>
    <cellStyle name="Percent 64 2" xfId="17680" xr:uid="{00000000-0005-0000-0000-0000344C0000}"/>
    <cellStyle name="Percent 64 2 2" xfId="18129" xr:uid="{00000000-0005-0000-0000-0000354C0000}"/>
    <cellStyle name="Percent 64 2 2 2" xfId="18801" xr:uid="{00000000-0005-0000-0000-0000364C0000}"/>
    <cellStyle name="Percent 64 2 2 2 2" xfId="20137" xr:uid="{00000000-0005-0000-0000-0000374C0000}"/>
    <cellStyle name="Percent 64 2 2 3" xfId="19475" xr:uid="{00000000-0005-0000-0000-0000384C0000}"/>
    <cellStyle name="Percent 64 2 3" xfId="18470" xr:uid="{00000000-0005-0000-0000-0000394C0000}"/>
    <cellStyle name="Percent 64 2 3 2" xfId="19806" xr:uid="{00000000-0005-0000-0000-00003A4C0000}"/>
    <cellStyle name="Percent 64 2 4" xfId="19144" xr:uid="{00000000-0005-0000-0000-00003B4C0000}"/>
    <cellStyle name="Percent 64 3" xfId="17963" xr:uid="{00000000-0005-0000-0000-00003C4C0000}"/>
    <cellStyle name="Percent 64 3 2" xfId="18635" xr:uid="{00000000-0005-0000-0000-00003D4C0000}"/>
    <cellStyle name="Percent 64 3 2 2" xfId="19971" xr:uid="{00000000-0005-0000-0000-00003E4C0000}"/>
    <cellStyle name="Percent 64 3 3" xfId="19309" xr:uid="{00000000-0005-0000-0000-00003F4C0000}"/>
    <cellStyle name="Percent 64 4" xfId="18304" xr:uid="{00000000-0005-0000-0000-0000404C0000}"/>
    <cellStyle name="Percent 64 4 2" xfId="19640" xr:uid="{00000000-0005-0000-0000-0000414C0000}"/>
    <cellStyle name="Percent 64 5" xfId="18978" xr:uid="{00000000-0005-0000-0000-0000424C0000}"/>
    <cellStyle name="Percent 65" xfId="17427" xr:uid="{00000000-0005-0000-0000-0000434C0000}"/>
    <cellStyle name="Percent 65 2" xfId="17689" xr:uid="{00000000-0005-0000-0000-0000444C0000}"/>
    <cellStyle name="Percent 65 2 2" xfId="18138" xr:uid="{00000000-0005-0000-0000-0000454C0000}"/>
    <cellStyle name="Percent 65 2 2 2" xfId="18810" xr:uid="{00000000-0005-0000-0000-0000464C0000}"/>
    <cellStyle name="Percent 65 2 2 2 2" xfId="20146" xr:uid="{00000000-0005-0000-0000-0000474C0000}"/>
    <cellStyle name="Percent 65 2 2 3" xfId="19484" xr:uid="{00000000-0005-0000-0000-0000484C0000}"/>
    <cellStyle name="Percent 65 2 3" xfId="18479" xr:uid="{00000000-0005-0000-0000-0000494C0000}"/>
    <cellStyle name="Percent 65 2 3 2" xfId="19815" xr:uid="{00000000-0005-0000-0000-00004A4C0000}"/>
    <cellStyle name="Percent 65 2 4" xfId="19153" xr:uid="{00000000-0005-0000-0000-00004B4C0000}"/>
    <cellStyle name="Percent 65 3" xfId="17972" xr:uid="{00000000-0005-0000-0000-00004C4C0000}"/>
    <cellStyle name="Percent 65 3 2" xfId="18644" xr:uid="{00000000-0005-0000-0000-00004D4C0000}"/>
    <cellStyle name="Percent 65 3 2 2" xfId="19980" xr:uid="{00000000-0005-0000-0000-00004E4C0000}"/>
    <cellStyle name="Percent 65 3 3" xfId="19318" xr:uid="{00000000-0005-0000-0000-00004F4C0000}"/>
    <cellStyle name="Percent 65 4" xfId="18313" xr:uid="{00000000-0005-0000-0000-0000504C0000}"/>
    <cellStyle name="Percent 65 4 2" xfId="19649" xr:uid="{00000000-0005-0000-0000-0000514C0000}"/>
    <cellStyle name="Percent 65 5" xfId="18987" xr:uid="{00000000-0005-0000-0000-0000524C0000}"/>
    <cellStyle name="Percent 66" xfId="17562" xr:uid="{00000000-0005-0000-0000-0000534C0000}"/>
    <cellStyle name="Percent 67" xfId="17418" xr:uid="{00000000-0005-0000-0000-0000544C0000}"/>
    <cellStyle name="Percent 67 2" xfId="17683" xr:uid="{00000000-0005-0000-0000-0000554C0000}"/>
    <cellStyle name="Percent 67 2 2" xfId="18132" xr:uid="{00000000-0005-0000-0000-0000564C0000}"/>
    <cellStyle name="Percent 67 2 2 2" xfId="18804" xr:uid="{00000000-0005-0000-0000-0000574C0000}"/>
    <cellStyle name="Percent 67 2 2 2 2" xfId="20140" xr:uid="{00000000-0005-0000-0000-0000584C0000}"/>
    <cellStyle name="Percent 67 2 2 3" xfId="19478" xr:uid="{00000000-0005-0000-0000-0000594C0000}"/>
    <cellStyle name="Percent 67 2 3" xfId="18473" xr:uid="{00000000-0005-0000-0000-00005A4C0000}"/>
    <cellStyle name="Percent 67 2 3 2" xfId="19809" xr:uid="{00000000-0005-0000-0000-00005B4C0000}"/>
    <cellStyle name="Percent 67 2 4" xfId="19147" xr:uid="{00000000-0005-0000-0000-00005C4C0000}"/>
    <cellStyle name="Percent 67 3" xfId="17966" xr:uid="{00000000-0005-0000-0000-00005D4C0000}"/>
    <cellStyle name="Percent 67 3 2" xfId="18638" xr:uid="{00000000-0005-0000-0000-00005E4C0000}"/>
    <cellStyle name="Percent 67 3 2 2" xfId="19974" xr:uid="{00000000-0005-0000-0000-00005F4C0000}"/>
    <cellStyle name="Percent 67 3 3" xfId="19312" xr:uid="{00000000-0005-0000-0000-0000604C0000}"/>
    <cellStyle name="Percent 67 4" xfId="18307" xr:uid="{00000000-0005-0000-0000-0000614C0000}"/>
    <cellStyle name="Percent 67 4 2" xfId="19643" xr:uid="{00000000-0005-0000-0000-0000624C0000}"/>
    <cellStyle name="Percent 67 5" xfId="18981" xr:uid="{00000000-0005-0000-0000-0000634C0000}"/>
    <cellStyle name="Percent 68" xfId="17559" xr:uid="{00000000-0005-0000-0000-0000644C0000}"/>
    <cellStyle name="Percent 68 2" xfId="17752" xr:uid="{00000000-0005-0000-0000-0000654C0000}"/>
    <cellStyle name="Percent 68 2 2" xfId="18201" xr:uid="{00000000-0005-0000-0000-0000664C0000}"/>
    <cellStyle name="Percent 68 2 2 2" xfId="18873" xr:uid="{00000000-0005-0000-0000-0000674C0000}"/>
    <cellStyle name="Percent 68 2 2 2 2" xfId="20209" xr:uid="{00000000-0005-0000-0000-0000684C0000}"/>
    <cellStyle name="Percent 68 2 2 3" xfId="19547" xr:uid="{00000000-0005-0000-0000-0000694C0000}"/>
    <cellStyle name="Percent 68 2 3" xfId="18542" xr:uid="{00000000-0005-0000-0000-00006A4C0000}"/>
    <cellStyle name="Percent 68 2 3 2" xfId="19878" xr:uid="{00000000-0005-0000-0000-00006B4C0000}"/>
    <cellStyle name="Percent 68 2 4" xfId="19216" xr:uid="{00000000-0005-0000-0000-00006C4C0000}"/>
    <cellStyle name="Percent 68 3" xfId="18035" xr:uid="{00000000-0005-0000-0000-00006D4C0000}"/>
    <cellStyle name="Percent 68 3 2" xfId="18707" xr:uid="{00000000-0005-0000-0000-00006E4C0000}"/>
    <cellStyle name="Percent 68 3 2 2" xfId="20043" xr:uid="{00000000-0005-0000-0000-00006F4C0000}"/>
    <cellStyle name="Percent 68 3 3" xfId="19381" xr:uid="{00000000-0005-0000-0000-0000704C0000}"/>
    <cellStyle name="Percent 68 4" xfId="18376" xr:uid="{00000000-0005-0000-0000-0000714C0000}"/>
    <cellStyle name="Percent 68 4 2" xfId="19712" xr:uid="{00000000-0005-0000-0000-0000724C0000}"/>
    <cellStyle name="Percent 68 5" xfId="19050" xr:uid="{00000000-0005-0000-0000-0000734C0000}"/>
    <cellStyle name="Percent 69" xfId="17861" xr:uid="{00000000-0005-0000-0000-0000744C0000}"/>
    <cellStyle name="Percent 69 2" xfId="17862" xr:uid="{00000000-0005-0000-0000-0000754C0000}"/>
    <cellStyle name="Percent 69 2 2" xfId="18205" xr:uid="{00000000-0005-0000-0000-0000764C0000}"/>
    <cellStyle name="Percent 69 2 2 2" xfId="18877" xr:uid="{00000000-0005-0000-0000-0000774C0000}"/>
    <cellStyle name="Percent 69 2 2 2 2" xfId="20213" xr:uid="{00000000-0005-0000-0000-0000784C0000}"/>
    <cellStyle name="Percent 69 2 2 3" xfId="19551" xr:uid="{00000000-0005-0000-0000-0000794C0000}"/>
    <cellStyle name="Percent 69 2 3" xfId="18546" xr:uid="{00000000-0005-0000-0000-00007A4C0000}"/>
    <cellStyle name="Percent 69 2 3 2" xfId="19882" xr:uid="{00000000-0005-0000-0000-00007B4C0000}"/>
    <cellStyle name="Percent 69 2 4" xfId="19220" xr:uid="{00000000-0005-0000-0000-00007C4C0000}"/>
    <cellStyle name="Percent 69 3" xfId="18204" xr:uid="{00000000-0005-0000-0000-00007D4C0000}"/>
    <cellStyle name="Percent 69 3 2" xfId="18876" xr:uid="{00000000-0005-0000-0000-00007E4C0000}"/>
    <cellStyle name="Percent 69 3 2 2" xfId="20212" xr:uid="{00000000-0005-0000-0000-00007F4C0000}"/>
    <cellStyle name="Percent 69 3 3" xfId="19550" xr:uid="{00000000-0005-0000-0000-0000804C0000}"/>
    <cellStyle name="Percent 69 4" xfId="18545" xr:uid="{00000000-0005-0000-0000-0000814C0000}"/>
    <cellStyle name="Percent 69 4 2" xfId="19881" xr:uid="{00000000-0005-0000-0000-0000824C0000}"/>
    <cellStyle name="Percent 69 5" xfId="19219" xr:uid="{00000000-0005-0000-0000-0000834C0000}"/>
    <cellStyle name="Percent 7" xfId="143" xr:uid="{00000000-0005-0000-0000-0000844C0000}"/>
    <cellStyle name="Percent 7 2" xfId="144" xr:uid="{00000000-0005-0000-0000-0000854C0000}"/>
    <cellStyle name="Percent 7 2 2" xfId="145" xr:uid="{00000000-0005-0000-0000-0000864C0000}"/>
    <cellStyle name="Percent 7 2 3" xfId="1573" xr:uid="{00000000-0005-0000-0000-0000874C0000}"/>
    <cellStyle name="Percent 7 3" xfId="146" xr:uid="{00000000-0005-0000-0000-0000884C0000}"/>
    <cellStyle name="Percent 7 3 2" xfId="15820" xr:uid="{00000000-0005-0000-0000-0000894C0000}"/>
    <cellStyle name="Percent 7 3 3" xfId="1572" xr:uid="{00000000-0005-0000-0000-00008A4C0000}"/>
    <cellStyle name="Percent 7 4" xfId="664" xr:uid="{00000000-0005-0000-0000-00008B4C0000}"/>
    <cellStyle name="Percent 7 4 2" xfId="15821" xr:uid="{00000000-0005-0000-0000-00008C4C0000}"/>
    <cellStyle name="Percent 70" xfId="17863" xr:uid="{00000000-0005-0000-0000-00008D4C0000}"/>
    <cellStyle name="Percent 70 2" xfId="18206" xr:uid="{00000000-0005-0000-0000-00008E4C0000}"/>
    <cellStyle name="Percent 70 2 2" xfId="18878" xr:uid="{00000000-0005-0000-0000-00008F4C0000}"/>
    <cellStyle name="Percent 70 2 2 2" xfId="20214" xr:uid="{00000000-0005-0000-0000-0000904C0000}"/>
    <cellStyle name="Percent 70 2 3" xfId="19552" xr:uid="{00000000-0005-0000-0000-0000914C0000}"/>
    <cellStyle name="Percent 70 3" xfId="18547" xr:uid="{00000000-0005-0000-0000-0000924C0000}"/>
    <cellStyle name="Percent 70 3 2" xfId="19883" xr:uid="{00000000-0005-0000-0000-0000934C0000}"/>
    <cellStyle name="Percent 70 4" xfId="19221" xr:uid="{00000000-0005-0000-0000-0000944C0000}"/>
    <cellStyle name="Percent 71" xfId="21012" xr:uid="{00000000-0005-0000-0000-0000954C0000}"/>
    <cellStyle name="Percent 72" xfId="21120" xr:uid="{00000000-0005-0000-0000-0000964C0000}"/>
    <cellStyle name="Percent 72 2" xfId="21180" xr:uid="{00000000-0005-0000-0000-0000974C0000}"/>
    <cellStyle name="Percent 73" xfId="20748" xr:uid="{00000000-0005-0000-0000-0000984C0000}"/>
    <cellStyle name="Percent 74" xfId="21116" xr:uid="{00000000-0005-0000-0000-0000994C0000}"/>
    <cellStyle name="Percent 75" xfId="20575" xr:uid="{00000000-0005-0000-0000-00009A4C0000}"/>
    <cellStyle name="Percent 76" xfId="21111" xr:uid="{00000000-0005-0000-0000-00009B4C0000}"/>
    <cellStyle name="Percent 77" xfId="20476" xr:uid="{00000000-0005-0000-0000-00009C4C0000}"/>
    <cellStyle name="Percent 78" xfId="20235" xr:uid="{00000000-0005-0000-0000-00009D4C0000}"/>
    <cellStyle name="Percent 79" xfId="20409" xr:uid="{00000000-0005-0000-0000-00009E4C0000}"/>
    <cellStyle name="Percent 8" xfId="147" xr:uid="{00000000-0005-0000-0000-00009F4C0000}"/>
    <cellStyle name="Percent 8 2" xfId="148" xr:uid="{00000000-0005-0000-0000-0000A04C0000}"/>
    <cellStyle name="Percent 8 2 2" xfId="1575" xr:uid="{00000000-0005-0000-0000-0000A14C0000}"/>
    <cellStyle name="Percent 8 3" xfId="665" xr:uid="{00000000-0005-0000-0000-0000A24C0000}"/>
    <cellStyle name="Percent 8 3 2" xfId="15822" xr:uid="{00000000-0005-0000-0000-0000A34C0000}"/>
    <cellStyle name="Percent 8 3 3" xfId="1574" xr:uid="{00000000-0005-0000-0000-0000A44C0000}"/>
    <cellStyle name="Percent 8 4" xfId="15823" xr:uid="{00000000-0005-0000-0000-0000A54C0000}"/>
    <cellStyle name="Percent 80" xfId="21188" xr:uid="{00000000-0005-0000-0000-0000A64C0000}"/>
    <cellStyle name="Percent 9" xfId="149" xr:uid="{00000000-0005-0000-0000-0000A74C0000}"/>
    <cellStyle name="Percent 9 2" xfId="667" xr:uid="{00000000-0005-0000-0000-0000A84C0000}"/>
    <cellStyle name="Percent 9 2 2" xfId="1577" xr:uid="{00000000-0005-0000-0000-0000A94C0000}"/>
    <cellStyle name="Percent 9 3" xfId="668" xr:uid="{00000000-0005-0000-0000-0000AA4C0000}"/>
    <cellStyle name="Percent 9 3 2" xfId="15824" xr:uid="{00000000-0005-0000-0000-0000AB4C0000}"/>
    <cellStyle name="Percent 9 4" xfId="666" xr:uid="{00000000-0005-0000-0000-0000AC4C0000}"/>
    <cellStyle name="Percent 9 4 2" xfId="1576" xr:uid="{00000000-0005-0000-0000-0000AD4C0000}"/>
    <cellStyle name="Percent Hard" xfId="15825" xr:uid="{00000000-0005-0000-0000-0000AE4C0000}"/>
    <cellStyle name="Percent(1)" xfId="15826" xr:uid="{00000000-0005-0000-0000-0000AF4C0000}"/>
    <cellStyle name="Percent(2)" xfId="15827" xr:uid="{00000000-0005-0000-0000-0000B04C0000}"/>
    <cellStyle name="Percent1" xfId="15828" xr:uid="{00000000-0005-0000-0000-0000B14C0000}"/>
    <cellStyle name="PERCENTAGE" xfId="15829" xr:uid="{00000000-0005-0000-0000-0000B24C0000}"/>
    <cellStyle name="PERCENTAGE 10" xfId="15830" xr:uid="{00000000-0005-0000-0000-0000B34C0000}"/>
    <cellStyle name="PERCENTAGE 11" xfId="15831" xr:uid="{00000000-0005-0000-0000-0000B44C0000}"/>
    <cellStyle name="PERCENTAGE 12" xfId="15832" xr:uid="{00000000-0005-0000-0000-0000B54C0000}"/>
    <cellStyle name="PERCENTAGE 13" xfId="15833" xr:uid="{00000000-0005-0000-0000-0000B64C0000}"/>
    <cellStyle name="PERCENTAGE 2" xfId="15834" xr:uid="{00000000-0005-0000-0000-0000B74C0000}"/>
    <cellStyle name="PERCENTAGE 3" xfId="15835" xr:uid="{00000000-0005-0000-0000-0000B84C0000}"/>
    <cellStyle name="PERCENTAGE 4" xfId="15836" xr:uid="{00000000-0005-0000-0000-0000B94C0000}"/>
    <cellStyle name="PERCENTAGE 5" xfId="15837" xr:uid="{00000000-0005-0000-0000-0000BA4C0000}"/>
    <cellStyle name="PERCENTAGE 6" xfId="15838" xr:uid="{00000000-0005-0000-0000-0000BB4C0000}"/>
    <cellStyle name="PERCENTAGE 7" xfId="15839" xr:uid="{00000000-0005-0000-0000-0000BC4C0000}"/>
    <cellStyle name="PERCENTAGE 8" xfId="15840" xr:uid="{00000000-0005-0000-0000-0000BD4C0000}"/>
    <cellStyle name="PERCENTAGE 9" xfId="15841" xr:uid="{00000000-0005-0000-0000-0000BE4C0000}"/>
    <cellStyle name="PERCENTAGE_WBS Jaya Trade 2009 010310" xfId="15842" xr:uid="{00000000-0005-0000-0000-0000BF4C0000}"/>
    <cellStyle name="PercentSales" xfId="1578" xr:uid="{00000000-0005-0000-0000-0000C04C0000}"/>
    <cellStyle name="PercentSales 10" xfId="15843" xr:uid="{00000000-0005-0000-0000-0000C14C0000}"/>
    <cellStyle name="PercentSales 11" xfId="15844" xr:uid="{00000000-0005-0000-0000-0000C24C0000}"/>
    <cellStyle name="PercentSales 12" xfId="15845" xr:uid="{00000000-0005-0000-0000-0000C34C0000}"/>
    <cellStyle name="PercentSales 13" xfId="15846" xr:uid="{00000000-0005-0000-0000-0000C44C0000}"/>
    <cellStyle name="PercentSales 14" xfId="21018" xr:uid="{00000000-0005-0000-0000-0000C54C0000}"/>
    <cellStyle name="PercentSales 2" xfId="1579" xr:uid="{00000000-0005-0000-0000-0000C64C0000}"/>
    <cellStyle name="PercentSales 2 2" xfId="21019" xr:uid="{00000000-0005-0000-0000-0000C74C0000}"/>
    <cellStyle name="PercentSales 3" xfId="15847" xr:uid="{00000000-0005-0000-0000-0000C84C0000}"/>
    <cellStyle name="PercentSales 3 2" xfId="21081" xr:uid="{00000000-0005-0000-0000-0000C94C0000}"/>
    <cellStyle name="PercentSales 4" xfId="15848" xr:uid="{00000000-0005-0000-0000-0000CA4C0000}"/>
    <cellStyle name="PercentSales 5" xfId="15849" xr:uid="{00000000-0005-0000-0000-0000CB4C0000}"/>
    <cellStyle name="PercentSales 6" xfId="15850" xr:uid="{00000000-0005-0000-0000-0000CC4C0000}"/>
    <cellStyle name="PercentSales 7" xfId="15851" xr:uid="{00000000-0005-0000-0000-0000CD4C0000}"/>
    <cellStyle name="PercentSales 8" xfId="15852" xr:uid="{00000000-0005-0000-0000-0000CE4C0000}"/>
    <cellStyle name="PercentSales 9" xfId="15853" xr:uid="{00000000-0005-0000-0000-0000CF4C0000}"/>
    <cellStyle name="Perlong" xfId="15854" xr:uid="{00000000-0005-0000-0000-0000D04C0000}"/>
    <cellStyle name="Pink" xfId="15855" xr:uid="{00000000-0005-0000-0000-0000D14C0000}"/>
    <cellStyle name="PIPELIST" xfId="15856" xr:uid="{00000000-0005-0000-0000-0000D24C0000}"/>
    <cellStyle name="Pnumber" xfId="15857" xr:uid="{00000000-0005-0000-0000-0000D34C0000}"/>
    <cellStyle name="Popis" xfId="15858" xr:uid="{00000000-0005-0000-0000-0000D44C0000}"/>
    <cellStyle name="Pourcentage_TEMPTRAN" xfId="15859" xr:uid="{00000000-0005-0000-0000-0000D54C0000}"/>
    <cellStyle name="Poznámka" xfId="15860" xr:uid="{00000000-0005-0000-0000-0000D64C0000}"/>
    <cellStyle name="Preliminary_Data" xfId="15861" xr:uid="{00000000-0005-0000-0000-0000D74C0000}"/>
    <cellStyle name="PrePop Currency (0)" xfId="1580" xr:uid="{00000000-0005-0000-0000-0000D84C0000}"/>
    <cellStyle name="PrePop Currency (0) 10" xfId="15862" xr:uid="{00000000-0005-0000-0000-0000D94C0000}"/>
    <cellStyle name="PrePop Currency (0) 11" xfId="15863" xr:uid="{00000000-0005-0000-0000-0000DA4C0000}"/>
    <cellStyle name="PrePop Currency (0) 12" xfId="15864" xr:uid="{00000000-0005-0000-0000-0000DB4C0000}"/>
    <cellStyle name="PrePop Currency (0) 13" xfId="15865" xr:uid="{00000000-0005-0000-0000-0000DC4C0000}"/>
    <cellStyle name="PrePop Currency (0) 14" xfId="21020" xr:uid="{00000000-0005-0000-0000-0000DD4C0000}"/>
    <cellStyle name="PrePop Currency (0) 2" xfId="1581" xr:uid="{00000000-0005-0000-0000-0000DE4C0000}"/>
    <cellStyle name="PrePop Currency (0) 2 2" xfId="21021" xr:uid="{00000000-0005-0000-0000-0000DF4C0000}"/>
    <cellStyle name="PrePop Currency (0) 3" xfId="15866" xr:uid="{00000000-0005-0000-0000-0000E04C0000}"/>
    <cellStyle name="PrePop Currency (0) 3 2" xfId="21082" xr:uid="{00000000-0005-0000-0000-0000E14C0000}"/>
    <cellStyle name="PrePop Currency (0) 4" xfId="15867" xr:uid="{00000000-0005-0000-0000-0000E24C0000}"/>
    <cellStyle name="PrePop Currency (0) 5" xfId="15868" xr:uid="{00000000-0005-0000-0000-0000E34C0000}"/>
    <cellStyle name="PrePop Currency (0) 6" xfId="15869" xr:uid="{00000000-0005-0000-0000-0000E44C0000}"/>
    <cellStyle name="PrePop Currency (0) 7" xfId="15870" xr:uid="{00000000-0005-0000-0000-0000E54C0000}"/>
    <cellStyle name="PrePop Currency (0) 8" xfId="15871" xr:uid="{00000000-0005-0000-0000-0000E64C0000}"/>
    <cellStyle name="PrePop Currency (0) 9" xfId="15872" xr:uid="{00000000-0005-0000-0000-0000E74C0000}"/>
    <cellStyle name="PrePop Currency (0)_tagihan bruto" xfId="15873" xr:uid="{00000000-0005-0000-0000-0000E84C0000}"/>
    <cellStyle name="PrePop Currency (2)" xfId="1582" xr:uid="{00000000-0005-0000-0000-0000E94C0000}"/>
    <cellStyle name="PrePop Currency (2) 10" xfId="15874" xr:uid="{00000000-0005-0000-0000-0000EA4C0000}"/>
    <cellStyle name="PrePop Currency (2) 11" xfId="15875" xr:uid="{00000000-0005-0000-0000-0000EB4C0000}"/>
    <cellStyle name="PrePop Currency (2) 12" xfId="15876" xr:uid="{00000000-0005-0000-0000-0000EC4C0000}"/>
    <cellStyle name="PrePop Currency (2) 13" xfId="15877" xr:uid="{00000000-0005-0000-0000-0000ED4C0000}"/>
    <cellStyle name="PrePop Currency (2) 2" xfId="1583" xr:uid="{00000000-0005-0000-0000-0000EE4C0000}"/>
    <cellStyle name="PrePop Currency (2) 3" xfId="15878" xr:uid="{00000000-0005-0000-0000-0000EF4C0000}"/>
    <cellStyle name="PrePop Currency (2) 4" xfId="15879" xr:uid="{00000000-0005-0000-0000-0000F04C0000}"/>
    <cellStyle name="PrePop Currency (2) 5" xfId="15880" xr:uid="{00000000-0005-0000-0000-0000F14C0000}"/>
    <cellStyle name="PrePop Currency (2) 6" xfId="15881" xr:uid="{00000000-0005-0000-0000-0000F24C0000}"/>
    <cellStyle name="PrePop Currency (2) 7" xfId="15882" xr:uid="{00000000-0005-0000-0000-0000F34C0000}"/>
    <cellStyle name="PrePop Currency (2) 8" xfId="15883" xr:uid="{00000000-0005-0000-0000-0000F44C0000}"/>
    <cellStyle name="PrePop Currency (2) 9" xfId="15884" xr:uid="{00000000-0005-0000-0000-0000F54C0000}"/>
    <cellStyle name="PrePop Currency (2)_tagihan bruto" xfId="15885" xr:uid="{00000000-0005-0000-0000-0000F64C0000}"/>
    <cellStyle name="PrePop Units (0)" xfId="1584" xr:uid="{00000000-0005-0000-0000-0000F74C0000}"/>
    <cellStyle name="PrePop Units (0) 10" xfId="15886" xr:uid="{00000000-0005-0000-0000-0000F84C0000}"/>
    <cellStyle name="PrePop Units (0) 11" xfId="15887" xr:uid="{00000000-0005-0000-0000-0000F94C0000}"/>
    <cellStyle name="PrePop Units (0) 12" xfId="15888" xr:uid="{00000000-0005-0000-0000-0000FA4C0000}"/>
    <cellStyle name="PrePop Units (0) 13" xfId="15889" xr:uid="{00000000-0005-0000-0000-0000FB4C0000}"/>
    <cellStyle name="PrePop Units (0) 14" xfId="21022" xr:uid="{00000000-0005-0000-0000-0000FC4C0000}"/>
    <cellStyle name="PrePop Units (0) 2" xfId="1585" xr:uid="{00000000-0005-0000-0000-0000FD4C0000}"/>
    <cellStyle name="PrePop Units (0) 2 2" xfId="21023" xr:uid="{00000000-0005-0000-0000-0000FE4C0000}"/>
    <cellStyle name="PrePop Units (0) 3" xfId="15890" xr:uid="{00000000-0005-0000-0000-0000FF4C0000}"/>
    <cellStyle name="PrePop Units (0) 3 2" xfId="21083" xr:uid="{00000000-0005-0000-0000-0000004D0000}"/>
    <cellStyle name="PrePop Units (0) 4" xfId="15891" xr:uid="{00000000-0005-0000-0000-0000014D0000}"/>
    <cellStyle name="PrePop Units (0) 5" xfId="15892" xr:uid="{00000000-0005-0000-0000-0000024D0000}"/>
    <cellStyle name="PrePop Units (0) 6" xfId="15893" xr:uid="{00000000-0005-0000-0000-0000034D0000}"/>
    <cellStyle name="PrePop Units (0) 7" xfId="15894" xr:uid="{00000000-0005-0000-0000-0000044D0000}"/>
    <cellStyle name="PrePop Units (0) 8" xfId="15895" xr:uid="{00000000-0005-0000-0000-0000054D0000}"/>
    <cellStyle name="PrePop Units (0) 9" xfId="15896" xr:uid="{00000000-0005-0000-0000-0000064D0000}"/>
    <cellStyle name="PrePop Units (0)_tagihan bruto" xfId="15897" xr:uid="{00000000-0005-0000-0000-0000074D0000}"/>
    <cellStyle name="PrePop Units (1)" xfId="1586" xr:uid="{00000000-0005-0000-0000-0000084D0000}"/>
    <cellStyle name="PrePop Units (1) 10" xfId="15898" xr:uid="{00000000-0005-0000-0000-0000094D0000}"/>
    <cellStyle name="PrePop Units (1) 11" xfId="15899" xr:uid="{00000000-0005-0000-0000-00000A4D0000}"/>
    <cellStyle name="PrePop Units (1) 12" xfId="15900" xr:uid="{00000000-0005-0000-0000-00000B4D0000}"/>
    <cellStyle name="PrePop Units (1) 13" xfId="15901" xr:uid="{00000000-0005-0000-0000-00000C4D0000}"/>
    <cellStyle name="PrePop Units (1) 14" xfId="21024" xr:uid="{00000000-0005-0000-0000-00000D4D0000}"/>
    <cellStyle name="PrePop Units (1) 2" xfId="1587" xr:uid="{00000000-0005-0000-0000-00000E4D0000}"/>
    <cellStyle name="PrePop Units (1) 2 2" xfId="21025" xr:uid="{00000000-0005-0000-0000-00000F4D0000}"/>
    <cellStyle name="PrePop Units (1) 3" xfId="15902" xr:uid="{00000000-0005-0000-0000-0000104D0000}"/>
    <cellStyle name="PrePop Units (1) 3 2" xfId="21084" xr:uid="{00000000-0005-0000-0000-0000114D0000}"/>
    <cellStyle name="PrePop Units (1) 4" xfId="15903" xr:uid="{00000000-0005-0000-0000-0000124D0000}"/>
    <cellStyle name="PrePop Units (1) 5" xfId="15904" xr:uid="{00000000-0005-0000-0000-0000134D0000}"/>
    <cellStyle name="PrePop Units (1) 6" xfId="15905" xr:uid="{00000000-0005-0000-0000-0000144D0000}"/>
    <cellStyle name="PrePop Units (1) 7" xfId="15906" xr:uid="{00000000-0005-0000-0000-0000154D0000}"/>
    <cellStyle name="PrePop Units (1) 8" xfId="15907" xr:uid="{00000000-0005-0000-0000-0000164D0000}"/>
    <cellStyle name="PrePop Units (1) 9" xfId="15908" xr:uid="{00000000-0005-0000-0000-0000174D0000}"/>
    <cellStyle name="PrePop Units (1)_tagihan bruto" xfId="15909" xr:uid="{00000000-0005-0000-0000-0000184D0000}"/>
    <cellStyle name="PrePop Units (2)" xfId="1588" xr:uid="{00000000-0005-0000-0000-0000194D0000}"/>
    <cellStyle name="PrePop Units (2) 10" xfId="15910" xr:uid="{00000000-0005-0000-0000-00001A4D0000}"/>
    <cellStyle name="PrePop Units (2) 11" xfId="15911" xr:uid="{00000000-0005-0000-0000-00001B4D0000}"/>
    <cellStyle name="PrePop Units (2) 12" xfId="15912" xr:uid="{00000000-0005-0000-0000-00001C4D0000}"/>
    <cellStyle name="PrePop Units (2) 13" xfId="15913" xr:uid="{00000000-0005-0000-0000-00001D4D0000}"/>
    <cellStyle name="PrePop Units (2) 2" xfId="1589" xr:uid="{00000000-0005-0000-0000-00001E4D0000}"/>
    <cellStyle name="PrePop Units (2) 3" xfId="15914" xr:uid="{00000000-0005-0000-0000-00001F4D0000}"/>
    <cellStyle name="PrePop Units (2) 4" xfId="15915" xr:uid="{00000000-0005-0000-0000-0000204D0000}"/>
    <cellStyle name="PrePop Units (2) 5" xfId="15916" xr:uid="{00000000-0005-0000-0000-0000214D0000}"/>
    <cellStyle name="PrePop Units (2) 6" xfId="15917" xr:uid="{00000000-0005-0000-0000-0000224D0000}"/>
    <cellStyle name="PrePop Units (2) 7" xfId="15918" xr:uid="{00000000-0005-0000-0000-0000234D0000}"/>
    <cellStyle name="PrePop Units (2) 8" xfId="15919" xr:uid="{00000000-0005-0000-0000-0000244D0000}"/>
    <cellStyle name="PrePop Units (2) 9" xfId="15920" xr:uid="{00000000-0005-0000-0000-0000254D0000}"/>
    <cellStyle name="PrePop Units (2)_tagihan bruto" xfId="15921" xr:uid="{00000000-0005-0000-0000-0000264D0000}"/>
    <cellStyle name="Price" xfId="15922" xr:uid="{00000000-0005-0000-0000-0000274D0000}"/>
    <cellStyle name="Prices_Data" xfId="15923" xr:uid="{00000000-0005-0000-0000-0000284D0000}"/>
    <cellStyle name="PriceUn" xfId="15924" xr:uid="{00000000-0005-0000-0000-0000294D0000}"/>
    <cellStyle name="pricing" xfId="15925" xr:uid="{00000000-0005-0000-0000-00002A4D0000}"/>
    <cellStyle name="Product Header" xfId="15926" xr:uid="{00000000-0005-0000-0000-00002B4D0000}"/>
    <cellStyle name="Prozent_laroux" xfId="15927" xr:uid="{00000000-0005-0000-0000-00002C4D0000}"/>
    <cellStyle name="PSChar" xfId="15928" xr:uid="{00000000-0005-0000-0000-00002D4D0000}"/>
    <cellStyle name="PSDate" xfId="15929" xr:uid="{00000000-0005-0000-0000-00002E4D0000}"/>
    <cellStyle name="PSDec" xfId="15930" xr:uid="{00000000-0005-0000-0000-00002F4D0000}"/>
    <cellStyle name="PSDec 2" xfId="15931" xr:uid="{00000000-0005-0000-0000-0000304D0000}"/>
    <cellStyle name="PSHeading" xfId="15932" xr:uid="{00000000-0005-0000-0000-0000314D0000}"/>
    <cellStyle name="PSHeading 2" xfId="15933" xr:uid="{00000000-0005-0000-0000-0000324D0000}"/>
    <cellStyle name="PSInt" xfId="15934" xr:uid="{00000000-0005-0000-0000-0000334D0000}"/>
    <cellStyle name="PSInt 2" xfId="15935" xr:uid="{00000000-0005-0000-0000-0000344D0000}"/>
    <cellStyle name="PSSpacer" xfId="15936" xr:uid="{00000000-0005-0000-0000-0000354D0000}"/>
    <cellStyle name="PSSpacer 2" xfId="15937" xr:uid="{00000000-0005-0000-0000-0000364D0000}"/>
    <cellStyle name="q" xfId="15938" xr:uid="{00000000-0005-0000-0000-0000374D0000}"/>
    <cellStyle name="q_DCF-Valuation Support" xfId="15939" xr:uid="{00000000-0005-0000-0000-0000384D0000}"/>
    <cellStyle name="q_DCF-Valuation Support_tagihan bruto" xfId="15940" xr:uid="{00000000-0005-0000-0000-0000394D0000}"/>
    <cellStyle name="q_ICOS-INC" xfId="15941" xr:uid="{00000000-0005-0000-0000-00003A4D0000}"/>
    <cellStyle name="q_ICOS-INC (2)" xfId="15942" xr:uid="{00000000-0005-0000-0000-00003B4D0000}"/>
    <cellStyle name="q_ICOS-INC (2)_tagihan bruto" xfId="15943" xr:uid="{00000000-0005-0000-0000-00003C4D0000}"/>
    <cellStyle name="q_ICOS-INC_tagihan bruto" xfId="15944" xr:uid="{00000000-0005-0000-0000-00003D4D0000}"/>
    <cellStyle name="q_Merger Model16.xls Chart 1" xfId="15945" xr:uid="{00000000-0005-0000-0000-00003E4D0000}"/>
    <cellStyle name="q_Merger Model16.xls Chart 1_tagihan bruto" xfId="15946" xr:uid="{00000000-0005-0000-0000-00003F4D0000}"/>
    <cellStyle name="q_Merger Model34b" xfId="15947" xr:uid="{00000000-0005-0000-0000-0000404D0000}"/>
    <cellStyle name="q_Merger Model34b_tagihan bruto" xfId="15948" xr:uid="{00000000-0005-0000-0000-0000414D0000}"/>
    <cellStyle name="q_tagihan bruto" xfId="15949" xr:uid="{00000000-0005-0000-0000-0000424D0000}"/>
    <cellStyle name="Q1" xfId="15950" xr:uid="{00000000-0005-0000-0000-0000434D0000}"/>
    <cellStyle name="Q2" xfId="15951" xr:uid="{00000000-0005-0000-0000-0000444D0000}"/>
    <cellStyle name="Q3" xfId="15952" xr:uid="{00000000-0005-0000-0000-0000454D0000}"/>
    <cellStyle name="Q4" xfId="15953" xr:uid="{00000000-0005-0000-0000-0000464D0000}"/>
    <cellStyle name="QEPS-h" xfId="15954" xr:uid="{00000000-0005-0000-0000-0000474D0000}"/>
    <cellStyle name="QEPS-H1" xfId="15955" xr:uid="{00000000-0005-0000-0000-0000484D0000}"/>
    <cellStyle name="Qté calculées" xfId="15956" xr:uid="{00000000-0005-0000-0000-0000494D0000}"/>
    <cellStyle name="QTé entrées" xfId="15957" xr:uid="{00000000-0005-0000-0000-00004A4D0000}"/>
    <cellStyle name="R" xfId="15958" xr:uid="{00000000-0005-0000-0000-00004B4D0000}"/>
    <cellStyle name="r_BNP FINAL 100510 edit" xfId="15959" xr:uid="{00000000-0005-0000-0000-00004C4D0000}"/>
    <cellStyle name="r_Public Trading Comp Sheet New" xfId="15960" xr:uid="{00000000-0005-0000-0000-00004D4D0000}"/>
    <cellStyle name="r_Public Trading Comp Sheet New_tagihan bruto" xfId="15961" xr:uid="{00000000-0005-0000-0000-00004E4D0000}"/>
    <cellStyle name="r_tagihan bruto" xfId="15962" xr:uid="{00000000-0005-0000-0000-00004F4D0000}"/>
    <cellStyle name="range" xfId="15963" xr:uid="{00000000-0005-0000-0000-0000504D0000}"/>
    <cellStyle name="Red font" xfId="1590" xr:uid="{00000000-0005-0000-0000-0000514D0000}"/>
    <cellStyle name="Red font 2" xfId="1591" xr:uid="{00000000-0005-0000-0000-0000524D0000}"/>
    <cellStyle name="Red font 2 2" xfId="17769" xr:uid="{00000000-0005-0000-0000-0000534D0000}"/>
    <cellStyle name="Red font 2 3" xfId="2070" xr:uid="{00000000-0005-0000-0000-0000544D0000}"/>
    <cellStyle name="Red font 3" xfId="17768" xr:uid="{00000000-0005-0000-0000-0000554D0000}"/>
    <cellStyle name="Red font 4" xfId="2069" xr:uid="{00000000-0005-0000-0000-0000564D0000}"/>
    <cellStyle name="regstoresfromspecstores" xfId="1592" xr:uid="{00000000-0005-0000-0000-0000574D0000}"/>
    <cellStyle name="regstoresfromspecstores 10" xfId="15964" xr:uid="{00000000-0005-0000-0000-0000584D0000}"/>
    <cellStyle name="regstoresfromspecstores 11" xfId="15965" xr:uid="{00000000-0005-0000-0000-0000594D0000}"/>
    <cellStyle name="regstoresfromspecstores 12" xfId="15966" xr:uid="{00000000-0005-0000-0000-00005A4D0000}"/>
    <cellStyle name="regstoresfromspecstores 13" xfId="15967" xr:uid="{00000000-0005-0000-0000-00005B4D0000}"/>
    <cellStyle name="regstoresfromspecstores 2" xfId="15968" xr:uid="{00000000-0005-0000-0000-00005C4D0000}"/>
    <cellStyle name="regstoresfromspecstores 3" xfId="15969" xr:uid="{00000000-0005-0000-0000-00005D4D0000}"/>
    <cellStyle name="regstoresfromspecstores 4" xfId="15970" xr:uid="{00000000-0005-0000-0000-00005E4D0000}"/>
    <cellStyle name="regstoresfromspecstores 5" xfId="15971" xr:uid="{00000000-0005-0000-0000-00005F4D0000}"/>
    <cellStyle name="regstoresfromspecstores 6" xfId="15972" xr:uid="{00000000-0005-0000-0000-0000604D0000}"/>
    <cellStyle name="regstoresfromspecstores 7" xfId="15973" xr:uid="{00000000-0005-0000-0000-0000614D0000}"/>
    <cellStyle name="regstoresfromspecstores 8" xfId="15974" xr:uid="{00000000-0005-0000-0000-0000624D0000}"/>
    <cellStyle name="regstoresfromspecstores 9" xfId="15975" xr:uid="{00000000-0005-0000-0000-0000634D0000}"/>
    <cellStyle name="Regular" xfId="15976" xr:uid="{00000000-0005-0000-0000-0000644D0000}"/>
    <cellStyle name="Reset  - Style7" xfId="15977" xr:uid="{00000000-0005-0000-0000-0000654D0000}"/>
    <cellStyle name="Reset range style to defaults" xfId="15978" xr:uid="{00000000-0005-0000-0000-0000664D0000}"/>
    <cellStyle name="Reset range style to defaults 2" xfId="15979" xr:uid="{00000000-0005-0000-0000-0000674D0000}"/>
    <cellStyle name="Result" xfId="15980" xr:uid="{00000000-0005-0000-0000-0000684D0000}"/>
    <cellStyle name="Result 1" xfId="15981" xr:uid="{00000000-0005-0000-0000-0000694D0000}"/>
    <cellStyle name="Result 2" xfId="15982" xr:uid="{00000000-0005-0000-0000-00006A4D0000}"/>
    <cellStyle name="Result2" xfId="15983" xr:uid="{00000000-0005-0000-0000-00006B4D0000}"/>
    <cellStyle name="Result2 2" xfId="17839" xr:uid="{00000000-0005-0000-0000-00006C4D0000}"/>
    <cellStyle name="Result3" xfId="15984" xr:uid="{00000000-0005-0000-0000-00006D4D0000}"/>
    <cellStyle name="Result4" xfId="15985" xr:uid="{00000000-0005-0000-0000-00006E4D0000}"/>
    <cellStyle name="Result4 2" xfId="15986" xr:uid="{00000000-0005-0000-0000-00006F4D0000}"/>
    <cellStyle name="Result5" xfId="15987" xr:uid="{00000000-0005-0000-0000-0000704D0000}"/>
    <cellStyle name="Result5 2" xfId="15988" xr:uid="{00000000-0005-0000-0000-0000714D0000}"/>
    <cellStyle name="Result6" xfId="15989" xr:uid="{00000000-0005-0000-0000-0000724D0000}"/>
    <cellStyle name="Results % 1 dp" xfId="15990" xr:uid="{00000000-0005-0000-0000-0000734D0000}"/>
    <cellStyle name="Results 1 dp" xfId="15991" xr:uid="{00000000-0005-0000-0000-0000744D0000}"/>
    <cellStyle name="Results 2 dp" xfId="15992" xr:uid="{00000000-0005-0000-0000-0000754D0000}"/>
    <cellStyle name="Results x 1 dp" xfId="15993" xr:uid="{00000000-0005-0000-0000-0000764D0000}"/>
    <cellStyle name="RevList" xfId="1593" xr:uid="{00000000-0005-0000-0000-0000774D0000}"/>
    <cellStyle name="RevList 2" xfId="15994" xr:uid="{00000000-0005-0000-0000-0000784D0000}"/>
    <cellStyle name="RevList 2 2" xfId="21085" xr:uid="{00000000-0005-0000-0000-0000794D0000}"/>
    <cellStyle name="RevList 3" xfId="21026" xr:uid="{00000000-0005-0000-0000-00007A4D0000}"/>
    <cellStyle name="Right" xfId="15995" xr:uid="{00000000-0005-0000-0000-00007B4D0000}"/>
    <cellStyle name="Row Headings" xfId="15996" xr:uid="{00000000-0005-0000-0000-00007C4D0000}"/>
    <cellStyle name="Row title 1" xfId="15997" xr:uid="{00000000-0005-0000-0000-00007D4D0000}"/>
    <cellStyle name="Row Title 3" xfId="15998" xr:uid="{00000000-0005-0000-0000-00007E4D0000}"/>
    <cellStyle name="Rupiah" xfId="15999" xr:uid="{00000000-0005-0000-0000-00007F4D0000}"/>
    <cellStyle name="Rupiah [0]" xfId="16000" xr:uid="{00000000-0005-0000-0000-0000804D0000}"/>
    <cellStyle name="S0" xfId="16001" xr:uid="{00000000-0005-0000-0000-0000814D0000}"/>
    <cellStyle name="S0 2" xfId="16002" xr:uid="{00000000-0005-0000-0000-0000824D0000}"/>
    <cellStyle name="S0 2 2" xfId="16003" xr:uid="{00000000-0005-0000-0000-0000834D0000}"/>
    <cellStyle name="S0 3" xfId="16004" xr:uid="{00000000-0005-0000-0000-0000844D0000}"/>
    <cellStyle name="S0 4" xfId="16005" xr:uid="{00000000-0005-0000-0000-0000854D0000}"/>
    <cellStyle name="S0 5" xfId="16006" xr:uid="{00000000-0005-0000-0000-0000864D0000}"/>
    <cellStyle name="S0 6" xfId="16007" xr:uid="{00000000-0005-0000-0000-0000874D0000}"/>
    <cellStyle name="S0_Aktiva jan-Des 2008" xfId="16008" xr:uid="{00000000-0005-0000-0000-0000884D0000}"/>
    <cellStyle name="S1" xfId="16009" xr:uid="{00000000-0005-0000-0000-0000894D0000}"/>
    <cellStyle name="S1 2" xfId="16010" xr:uid="{00000000-0005-0000-0000-00008A4D0000}"/>
    <cellStyle name="S1 2 2" xfId="16011" xr:uid="{00000000-0005-0000-0000-00008B4D0000}"/>
    <cellStyle name="S1 3" xfId="16012" xr:uid="{00000000-0005-0000-0000-00008C4D0000}"/>
    <cellStyle name="S1 4" xfId="16013" xr:uid="{00000000-0005-0000-0000-00008D4D0000}"/>
    <cellStyle name="S1 5" xfId="16014" xr:uid="{00000000-0005-0000-0000-00008E4D0000}"/>
    <cellStyle name="S1 6" xfId="16015" xr:uid="{00000000-0005-0000-0000-00008F4D0000}"/>
    <cellStyle name="S1_Aktiva jan-Des 2008" xfId="16016" xr:uid="{00000000-0005-0000-0000-0000904D0000}"/>
    <cellStyle name="S10" xfId="16017" xr:uid="{00000000-0005-0000-0000-0000914D0000}"/>
    <cellStyle name="S10 2" xfId="16018" xr:uid="{00000000-0005-0000-0000-0000924D0000}"/>
    <cellStyle name="S10 2 2" xfId="16019" xr:uid="{00000000-0005-0000-0000-0000934D0000}"/>
    <cellStyle name="S10 3" xfId="16020" xr:uid="{00000000-0005-0000-0000-0000944D0000}"/>
    <cellStyle name="S10 3 2" xfId="16021" xr:uid="{00000000-0005-0000-0000-0000954D0000}"/>
    <cellStyle name="S10 4" xfId="16022" xr:uid="{00000000-0005-0000-0000-0000964D0000}"/>
    <cellStyle name="S10_Aktiva jan-Des 2008" xfId="16023" xr:uid="{00000000-0005-0000-0000-0000974D0000}"/>
    <cellStyle name="S11" xfId="16024" xr:uid="{00000000-0005-0000-0000-0000984D0000}"/>
    <cellStyle name="S11 2" xfId="16025" xr:uid="{00000000-0005-0000-0000-0000994D0000}"/>
    <cellStyle name="S11 2 2" xfId="16026" xr:uid="{00000000-0005-0000-0000-00009A4D0000}"/>
    <cellStyle name="S11 3" xfId="16027" xr:uid="{00000000-0005-0000-0000-00009B4D0000}"/>
    <cellStyle name="S11 4" xfId="16028" xr:uid="{00000000-0005-0000-0000-00009C4D0000}"/>
    <cellStyle name="S11_Aktiva jan-Des 2008" xfId="16029" xr:uid="{00000000-0005-0000-0000-00009D4D0000}"/>
    <cellStyle name="S12" xfId="16030" xr:uid="{00000000-0005-0000-0000-00009E4D0000}"/>
    <cellStyle name="S12 2" xfId="16031" xr:uid="{00000000-0005-0000-0000-00009F4D0000}"/>
    <cellStyle name="S12 2 2" xfId="16032" xr:uid="{00000000-0005-0000-0000-0000A04D0000}"/>
    <cellStyle name="S12 3" xfId="16033" xr:uid="{00000000-0005-0000-0000-0000A14D0000}"/>
    <cellStyle name="S13" xfId="16034" xr:uid="{00000000-0005-0000-0000-0000A24D0000}"/>
    <cellStyle name="S13 2" xfId="16035" xr:uid="{00000000-0005-0000-0000-0000A34D0000}"/>
    <cellStyle name="S14" xfId="16036" xr:uid="{00000000-0005-0000-0000-0000A44D0000}"/>
    <cellStyle name="S14 2" xfId="16037" xr:uid="{00000000-0005-0000-0000-0000A54D0000}"/>
    <cellStyle name="S15" xfId="16038" xr:uid="{00000000-0005-0000-0000-0000A64D0000}"/>
    <cellStyle name="S15 2" xfId="16039" xr:uid="{00000000-0005-0000-0000-0000A74D0000}"/>
    <cellStyle name="S16" xfId="16040" xr:uid="{00000000-0005-0000-0000-0000A84D0000}"/>
    <cellStyle name="S17" xfId="16041" xr:uid="{00000000-0005-0000-0000-0000A94D0000}"/>
    <cellStyle name="S18" xfId="16042" xr:uid="{00000000-0005-0000-0000-0000AA4D0000}"/>
    <cellStyle name="S19" xfId="16043" xr:uid="{00000000-0005-0000-0000-0000AB4D0000}"/>
    <cellStyle name="S2" xfId="16044" xr:uid="{00000000-0005-0000-0000-0000AC4D0000}"/>
    <cellStyle name="S2 2" xfId="16045" xr:uid="{00000000-0005-0000-0000-0000AD4D0000}"/>
    <cellStyle name="S2 2 2" xfId="16046" xr:uid="{00000000-0005-0000-0000-0000AE4D0000}"/>
    <cellStyle name="S2 3" xfId="16047" xr:uid="{00000000-0005-0000-0000-0000AF4D0000}"/>
    <cellStyle name="S2 4" xfId="16048" xr:uid="{00000000-0005-0000-0000-0000B04D0000}"/>
    <cellStyle name="S2 5" xfId="16049" xr:uid="{00000000-0005-0000-0000-0000B14D0000}"/>
    <cellStyle name="S2 6" xfId="16050" xr:uid="{00000000-0005-0000-0000-0000B24D0000}"/>
    <cellStyle name="S20" xfId="16051" xr:uid="{00000000-0005-0000-0000-0000B34D0000}"/>
    <cellStyle name="S3" xfId="16052" xr:uid="{00000000-0005-0000-0000-0000B44D0000}"/>
    <cellStyle name="S3 2" xfId="16053" xr:uid="{00000000-0005-0000-0000-0000B54D0000}"/>
    <cellStyle name="S3 2 2" xfId="16054" xr:uid="{00000000-0005-0000-0000-0000B64D0000}"/>
    <cellStyle name="S3 3" xfId="16055" xr:uid="{00000000-0005-0000-0000-0000B74D0000}"/>
    <cellStyle name="S3 4" xfId="16056" xr:uid="{00000000-0005-0000-0000-0000B84D0000}"/>
    <cellStyle name="S3 5" xfId="16057" xr:uid="{00000000-0005-0000-0000-0000B94D0000}"/>
    <cellStyle name="S3 6" xfId="16058" xr:uid="{00000000-0005-0000-0000-0000BA4D0000}"/>
    <cellStyle name="S4" xfId="16059" xr:uid="{00000000-0005-0000-0000-0000BB4D0000}"/>
    <cellStyle name="S4 2" xfId="16060" xr:uid="{00000000-0005-0000-0000-0000BC4D0000}"/>
    <cellStyle name="S4 2 2" xfId="16061" xr:uid="{00000000-0005-0000-0000-0000BD4D0000}"/>
    <cellStyle name="S4 3" xfId="16062" xr:uid="{00000000-0005-0000-0000-0000BE4D0000}"/>
    <cellStyle name="S4 4" xfId="16063" xr:uid="{00000000-0005-0000-0000-0000BF4D0000}"/>
    <cellStyle name="S4 5" xfId="16064" xr:uid="{00000000-0005-0000-0000-0000C04D0000}"/>
    <cellStyle name="S4 6" xfId="16065" xr:uid="{00000000-0005-0000-0000-0000C14D0000}"/>
    <cellStyle name="S5" xfId="16066" xr:uid="{00000000-0005-0000-0000-0000C24D0000}"/>
    <cellStyle name="S5 2" xfId="16067" xr:uid="{00000000-0005-0000-0000-0000C34D0000}"/>
    <cellStyle name="S5 2 2" xfId="16068" xr:uid="{00000000-0005-0000-0000-0000C44D0000}"/>
    <cellStyle name="S5 3" xfId="16069" xr:uid="{00000000-0005-0000-0000-0000C54D0000}"/>
    <cellStyle name="S5 4" xfId="16070" xr:uid="{00000000-0005-0000-0000-0000C64D0000}"/>
    <cellStyle name="S5 5" xfId="16071" xr:uid="{00000000-0005-0000-0000-0000C74D0000}"/>
    <cellStyle name="S5 6" xfId="16072" xr:uid="{00000000-0005-0000-0000-0000C84D0000}"/>
    <cellStyle name="S5_Aktiva jan-Des 2008" xfId="16073" xr:uid="{00000000-0005-0000-0000-0000C94D0000}"/>
    <cellStyle name="S6" xfId="16074" xr:uid="{00000000-0005-0000-0000-0000CA4D0000}"/>
    <cellStyle name="S6 2" xfId="16075" xr:uid="{00000000-0005-0000-0000-0000CB4D0000}"/>
    <cellStyle name="S6 2 2" xfId="16076" xr:uid="{00000000-0005-0000-0000-0000CC4D0000}"/>
    <cellStyle name="S6 3" xfId="16077" xr:uid="{00000000-0005-0000-0000-0000CD4D0000}"/>
    <cellStyle name="S6 4" xfId="16078" xr:uid="{00000000-0005-0000-0000-0000CE4D0000}"/>
    <cellStyle name="S6 5" xfId="16079" xr:uid="{00000000-0005-0000-0000-0000CF4D0000}"/>
    <cellStyle name="S6 6" xfId="16080" xr:uid="{00000000-0005-0000-0000-0000D04D0000}"/>
    <cellStyle name="S6 7" xfId="16081" xr:uid="{00000000-0005-0000-0000-0000D14D0000}"/>
    <cellStyle name="S6_Aktiva jan-Des 2008" xfId="16082" xr:uid="{00000000-0005-0000-0000-0000D24D0000}"/>
    <cellStyle name="S7" xfId="16083" xr:uid="{00000000-0005-0000-0000-0000D34D0000}"/>
    <cellStyle name="S7 2" xfId="16084" xr:uid="{00000000-0005-0000-0000-0000D44D0000}"/>
    <cellStyle name="S7 2 2" xfId="16085" xr:uid="{00000000-0005-0000-0000-0000D54D0000}"/>
    <cellStyle name="S7 3" xfId="16086" xr:uid="{00000000-0005-0000-0000-0000D64D0000}"/>
    <cellStyle name="S7 4" xfId="16087" xr:uid="{00000000-0005-0000-0000-0000D74D0000}"/>
    <cellStyle name="S7 5" xfId="16088" xr:uid="{00000000-0005-0000-0000-0000D84D0000}"/>
    <cellStyle name="S7 6" xfId="16089" xr:uid="{00000000-0005-0000-0000-0000D94D0000}"/>
    <cellStyle name="S7 7" xfId="16090" xr:uid="{00000000-0005-0000-0000-0000DA4D0000}"/>
    <cellStyle name="S7_Aktiva jan-Des 2008" xfId="16091" xr:uid="{00000000-0005-0000-0000-0000DB4D0000}"/>
    <cellStyle name="S8" xfId="16092" xr:uid="{00000000-0005-0000-0000-0000DC4D0000}"/>
    <cellStyle name="S8 2" xfId="16093" xr:uid="{00000000-0005-0000-0000-0000DD4D0000}"/>
    <cellStyle name="S8 2 2" xfId="16094" xr:uid="{00000000-0005-0000-0000-0000DE4D0000}"/>
    <cellStyle name="S8 3" xfId="16095" xr:uid="{00000000-0005-0000-0000-0000DF4D0000}"/>
    <cellStyle name="S8 4" xfId="16096" xr:uid="{00000000-0005-0000-0000-0000E04D0000}"/>
    <cellStyle name="S8 5" xfId="16097" xr:uid="{00000000-0005-0000-0000-0000E14D0000}"/>
    <cellStyle name="S8 6" xfId="16098" xr:uid="{00000000-0005-0000-0000-0000E24D0000}"/>
    <cellStyle name="S8_Aktiva jan-Des 2008" xfId="16099" xr:uid="{00000000-0005-0000-0000-0000E34D0000}"/>
    <cellStyle name="S9" xfId="16100" xr:uid="{00000000-0005-0000-0000-0000E44D0000}"/>
    <cellStyle name="S9 2" xfId="16101" xr:uid="{00000000-0005-0000-0000-0000E54D0000}"/>
    <cellStyle name="S9 2 2" xfId="16102" xr:uid="{00000000-0005-0000-0000-0000E64D0000}"/>
    <cellStyle name="S9 3" xfId="16103" xr:uid="{00000000-0005-0000-0000-0000E74D0000}"/>
    <cellStyle name="S9 3 2" xfId="16104" xr:uid="{00000000-0005-0000-0000-0000E84D0000}"/>
    <cellStyle name="S9 4" xfId="16105" xr:uid="{00000000-0005-0000-0000-0000E94D0000}"/>
    <cellStyle name="S9 5" xfId="16106" xr:uid="{00000000-0005-0000-0000-0000EA4D0000}"/>
    <cellStyle name="S9 6" xfId="16107" xr:uid="{00000000-0005-0000-0000-0000EB4D0000}"/>
    <cellStyle name="S9 7" xfId="16108" xr:uid="{00000000-0005-0000-0000-0000EC4D0000}"/>
    <cellStyle name="S9_Aktiva jan-Des 2008" xfId="16109" xr:uid="{00000000-0005-0000-0000-0000ED4D0000}"/>
    <cellStyle name="Salomon Logo" xfId="16110" xr:uid="{00000000-0005-0000-0000-0000EE4D0000}"/>
    <cellStyle name="SAPBEXchaText" xfId="16111" xr:uid="{00000000-0005-0000-0000-0000EF4D0000}"/>
    <cellStyle name="SAPBEXstdData" xfId="16112" xr:uid="{00000000-0005-0000-0000-0000F04D0000}"/>
    <cellStyle name="SAPBEXstdItem" xfId="16113" xr:uid="{00000000-0005-0000-0000-0000F14D0000}"/>
    <cellStyle name="sbt2" xfId="16114" xr:uid="{00000000-0005-0000-0000-0000F24D0000}"/>
    <cellStyle name="sbt2 10" xfId="16115" xr:uid="{00000000-0005-0000-0000-0000F34D0000}"/>
    <cellStyle name="sbt2 11" xfId="16116" xr:uid="{00000000-0005-0000-0000-0000F44D0000}"/>
    <cellStyle name="sbt2 12" xfId="16117" xr:uid="{00000000-0005-0000-0000-0000F54D0000}"/>
    <cellStyle name="sbt2 13" xfId="16118" xr:uid="{00000000-0005-0000-0000-0000F64D0000}"/>
    <cellStyle name="sbt2 2" xfId="16119" xr:uid="{00000000-0005-0000-0000-0000F74D0000}"/>
    <cellStyle name="sbt2 3" xfId="16120" xr:uid="{00000000-0005-0000-0000-0000F84D0000}"/>
    <cellStyle name="sbt2 4" xfId="16121" xr:uid="{00000000-0005-0000-0000-0000F94D0000}"/>
    <cellStyle name="sbt2 5" xfId="16122" xr:uid="{00000000-0005-0000-0000-0000FA4D0000}"/>
    <cellStyle name="sbt2 6" xfId="16123" xr:uid="{00000000-0005-0000-0000-0000FB4D0000}"/>
    <cellStyle name="sbt2 7" xfId="16124" xr:uid="{00000000-0005-0000-0000-0000FC4D0000}"/>
    <cellStyle name="sbt2 8" xfId="16125" xr:uid="{00000000-0005-0000-0000-0000FD4D0000}"/>
    <cellStyle name="sbt2 9" xfId="16126" xr:uid="{00000000-0005-0000-0000-0000FE4D0000}"/>
    <cellStyle name="Section head" xfId="16127" xr:uid="{00000000-0005-0000-0000-0000FF4D0000}"/>
    <cellStyle name="SEM-BPS-data" xfId="16128" xr:uid="{00000000-0005-0000-0000-0000004E0000}"/>
    <cellStyle name="SEM-BPS-head" xfId="16129" xr:uid="{00000000-0005-0000-0000-0000014E0000}"/>
    <cellStyle name="SEM-BPS-headdata" xfId="16130" xr:uid="{00000000-0005-0000-0000-0000024E0000}"/>
    <cellStyle name="SEM-BPS-headkey" xfId="16131" xr:uid="{00000000-0005-0000-0000-0000034E0000}"/>
    <cellStyle name="SEM-BPS-input-on" xfId="16132" xr:uid="{00000000-0005-0000-0000-0000044E0000}"/>
    <cellStyle name="SEM-BPS-key" xfId="16133" xr:uid="{00000000-0005-0000-0000-0000054E0000}"/>
    <cellStyle name="SEM-BPS-sub1" xfId="16134" xr:uid="{00000000-0005-0000-0000-0000064E0000}"/>
    <cellStyle name="SEM-BPS-sub2" xfId="16135" xr:uid="{00000000-0005-0000-0000-0000074E0000}"/>
    <cellStyle name="SEM-BPS-total" xfId="16136" xr:uid="{00000000-0005-0000-0000-0000084E0000}"/>
    <cellStyle name="Separador de milhares [0]_Sheet1" xfId="16137" xr:uid="{00000000-0005-0000-0000-0000094E0000}"/>
    <cellStyle name="Separador de milhares_Sheet1" xfId="16138" xr:uid="{00000000-0005-0000-0000-00000A4E0000}"/>
    <cellStyle name="Shaded" xfId="16139" xr:uid="{00000000-0005-0000-0000-00000B4E0000}"/>
    <cellStyle name="SHADEDSTORES" xfId="1594" xr:uid="{00000000-0005-0000-0000-00000C4E0000}"/>
    <cellStyle name="SHADEDSTORES 10" xfId="16140" xr:uid="{00000000-0005-0000-0000-00000D4E0000}"/>
    <cellStyle name="SHADEDSTORES 11" xfId="16141" xr:uid="{00000000-0005-0000-0000-00000E4E0000}"/>
    <cellStyle name="SHADEDSTORES 12" xfId="16142" xr:uid="{00000000-0005-0000-0000-00000F4E0000}"/>
    <cellStyle name="SHADEDSTORES 13" xfId="16143" xr:uid="{00000000-0005-0000-0000-0000104E0000}"/>
    <cellStyle name="SHADEDSTORES 2" xfId="16144" xr:uid="{00000000-0005-0000-0000-0000114E0000}"/>
    <cellStyle name="SHADEDSTORES 3" xfId="16145" xr:uid="{00000000-0005-0000-0000-0000124E0000}"/>
    <cellStyle name="SHADEDSTORES 4" xfId="16146" xr:uid="{00000000-0005-0000-0000-0000134E0000}"/>
    <cellStyle name="SHADEDSTORES 5" xfId="16147" xr:uid="{00000000-0005-0000-0000-0000144E0000}"/>
    <cellStyle name="SHADEDSTORES 6" xfId="16148" xr:uid="{00000000-0005-0000-0000-0000154E0000}"/>
    <cellStyle name="SHADEDSTORES 7" xfId="16149" xr:uid="{00000000-0005-0000-0000-0000164E0000}"/>
    <cellStyle name="SHADEDSTORES 8" xfId="16150" xr:uid="{00000000-0005-0000-0000-0000174E0000}"/>
    <cellStyle name="SHADEDSTORES 9" xfId="16151" xr:uid="{00000000-0005-0000-0000-0000184E0000}"/>
    <cellStyle name="Sheet Title" xfId="1595" xr:uid="{00000000-0005-0000-0000-0000194E0000}"/>
    <cellStyle name="Shell" xfId="16152" xr:uid="{00000000-0005-0000-0000-00001A4E0000}"/>
    <cellStyle name="Short $" xfId="16153" xr:uid="{00000000-0005-0000-0000-00001B4E0000}"/>
    <cellStyle name="Short Date" xfId="16154" xr:uid="{00000000-0005-0000-0000-00001C4E0000}"/>
    <cellStyle name="SkjulAlt" xfId="16155" xr:uid="{00000000-0005-0000-0000-00001D4E0000}"/>
    <cellStyle name="SkjultTall" xfId="16156" xr:uid="{00000000-0005-0000-0000-00001E4E0000}"/>
    <cellStyle name="Small" xfId="16157" xr:uid="{00000000-0005-0000-0000-00001F4E0000}"/>
    <cellStyle name="Source" xfId="16158" xr:uid="{00000000-0005-0000-0000-0000204E0000}"/>
    <cellStyle name="Source date" xfId="16159" xr:uid="{00000000-0005-0000-0000-0000214E0000}"/>
    <cellStyle name="specstores" xfId="1596" xr:uid="{00000000-0005-0000-0000-0000224E0000}"/>
    <cellStyle name="specstores 10" xfId="16160" xr:uid="{00000000-0005-0000-0000-0000234E0000}"/>
    <cellStyle name="specstores 11" xfId="16161" xr:uid="{00000000-0005-0000-0000-0000244E0000}"/>
    <cellStyle name="specstores 12" xfId="16162" xr:uid="{00000000-0005-0000-0000-0000254E0000}"/>
    <cellStyle name="specstores 13" xfId="16163" xr:uid="{00000000-0005-0000-0000-0000264E0000}"/>
    <cellStyle name="specstores 2" xfId="16164" xr:uid="{00000000-0005-0000-0000-0000274E0000}"/>
    <cellStyle name="specstores 3" xfId="16165" xr:uid="{00000000-0005-0000-0000-0000284E0000}"/>
    <cellStyle name="specstores 4" xfId="16166" xr:uid="{00000000-0005-0000-0000-0000294E0000}"/>
    <cellStyle name="specstores 5" xfId="16167" xr:uid="{00000000-0005-0000-0000-00002A4E0000}"/>
    <cellStyle name="specstores 6" xfId="16168" xr:uid="{00000000-0005-0000-0000-00002B4E0000}"/>
    <cellStyle name="specstores 7" xfId="16169" xr:uid="{00000000-0005-0000-0000-00002C4E0000}"/>
    <cellStyle name="specstores 8" xfId="16170" xr:uid="{00000000-0005-0000-0000-00002D4E0000}"/>
    <cellStyle name="specstores 9" xfId="16171" xr:uid="{00000000-0005-0000-0000-00002E4E0000}"/>
    <cellStyle name="SPOl" xfId="16172" xr:uid="{00000000-0005-0000-0000-00002F4E0000}"/>
    <cellStyle name="Standaard_BUD'BB1" xfId="16173" xr:uid="{00000000-0005-0000-0000-0000304E0000}"/>
    <cellStyle name="STANDARD" xfId="16174" xr:uid="{00000000-0005-0000-0000-0000314E0000}"/>
    <cellStyle name="STANDARD 2" xfId="16175" xr:uid="{00000000-0005-0000-0000-0000324E0000}"/>
    <cellStyle name="STANDARD 2 2" xfId="17840" xr:uid="{00000000-0005-0000-0000-0000334E0000}"/>
    <cellStyle name="Standard_Data" xfId="669" xr:uid="{00000000-0005-0000-0000-0000344E0000}"/>
    <cellStyle name="Strange" xfId="1597" xr:uid="{00000000-0005-0000-0000-0000354E0000}"/>
    <cellStyle name="Strange 2" xfId="1598" xr:uid="{00000000-0005-0000-0000-0000364E0000}"/>
    <cellStyle name="Strange 2 2" xfId="17771" xr:uid="{00000000-0005-0000-0000-0000374E0000}"/>
    <cellStyle name="Strange 2 3" xfId="2072" xr:uid="{00000000-0005-0000-0000-0000384E0000}"/>
    <cellStyle name="Strange 3" xfId="17770" xr:uid="{00000000-0005-0000-0000-0000394E0000}"/>
    <cellStyle name="Strange 4" xfId="2071" xr:uid="{00000000-0005-0000-0000-00003A4E0000}"/>
    <cellStyle name="style" xfId="670" xr:uid="{00000000-0005-0000-0000-00003B4E0000}"/>
    <cellStyle name="Style 1" xfId="671" xr:uid="{00000000-0005-0000-0000-00003C4E0000}"/>
    <cellStyle name="Style 1 10" xfId="16177" xr:uid="{00000000-0005-0000-0000-00003D4E0000}"/>
    <cellStyle name="Style 1 11" xfId="16178" xr:uid="{00000000-0005-0000-0000-00003E4E0000}"/>
    <cellStyle name="Style 1 12" xfId="16179" xr:uid="{00000000-0005-0000-0000-00003F4E0000}"/>
    <cellStyle name="Style 1 13" xfId="16180" xr:uid="{00000000-0005-0000-0000-0000404E0000}"/>
    <cellStyle name="Style 1 14" xfId="16181" xr:uid="{00000000-0005-0000-0000-0000414E0000}"/>
    <cellStyle name="Style 1 15" xfId="16182" xr:uid="{00000000-0005-0000-0000-0000424E0000}"/>
    <cellStyle name="Style 1 16" xfId="16183" xr:uid="{00000000-0005-0000-0000-0000434E0000}"/>
    <cellStyle name="Style 1 17" xfId="16184" xr:uid="{00000000-0005-0000-0000-0000444E0000}"/>
    <cellStyle name="Style 1 18" xfId="16185" xr:uid="{00000000-0005-0000-0000-0000454E0000}"/>
    <cellStyle name="Style 1 19" xfId="16186" xr:uid="{00000000-0005-0000-0000-0000464E0000}"/>
    <cellStyle name="Style 1 2" xfId="16187" xr:uid="{00000000-0005-0000-0000-0000474E0000}"/>
    <cellStyle name="Style 1 2 2" xfId="16188" xr:uid="{00000000-0005-0000-0000-0000484E0000}"/>
    <cellStyle name="Style 1 20" xfId="16189" xr:uid="{00000000-0005-0000-0000-0000494E0000}"/>
    <cellStyle name="Style 1 21" xfId="16190" xr:uid="{00000000-0005-0000-0000-00004A4E0000}"/>
    <cellStyle name="Style 1 22" xfId="16191" xr:uid="{00000000-0005-0000-0000-00004B4E0000}"/>
    <cellStyle name="Style 1 23" xfId="16192" xr:uid="{00000000-0005-0000-0000-00004C4E0000}"/>
    <cellStyle name="Style 1 24" xfId="16193" xr:uid="{00000000-0005-0000-0000-00004D4E0000}"/>
    <cellStyle name="Style 1 25" xfId="16194" xr:uid="{00000000-0005-0000-0000-00004E4E0000}"/>
    <cellStyle name="Style 1 26" xfId="16195" xr:uid="{00000000-0005-0000-0000-00004F4E0000}"/>
    <cellStyle name="Style 1 27" xfId="16196" xr:uid="{00000000-0005-0000-0000-0000504E0000}"/>
    <cellStyle name="Style 1 28" xfId="16197" xr:uid="{00000000-0005-0000-0000-0000514E0000}"/>
    <cellStyle name="Style 1 29" xfId="16198" xr:uid="{00000000-0005-0000-0000-0000524E0000}"/>
    <cellStyle name="Style 1 3" xfId="16199" xr:uid="{00000000-0005-0000-0000-0000534E0000}"/>
    <cellStyle name="Style 1 30" xfId="16200" xr:uid="{00000000-0005-0000-0000-0000544E0000}"/>
    <cellStyle name="Style 1 31" xfId="16201" xr:uid="{00000000-0005-0000-0000-0000554E0000}"/>
    <cellStyle name="Style 1 32" xfId="16202" xr:uid="{00000000-0005-0000-0000-0000564E0000}"/>
    <cellStyle name="Style 1 33" xfId="16203" xr:uid="{00000000-0005-0000-0000-0000574E0000}"/>
    <cellStyle name="Style 1 34" xfId="16204" xr:uid="{00000000-0005-0000-0000-0000584E0000}"/>
    <cellStyle name="Style 1 35" xfId="16205" xr:uid="{00000000-0005-0000-0000-0000594E0000}"/>
    <cellStyle name="Style 1 36" xfId="16206" xr:uid="{00000000-0005-0000-0000-00005A4E0000}"/>
    <cellStyle name="Style 1 37" xfId="16207" xr:uid="{00000000-0005-0000-0000-00005B4E0000}"/>
    <cellStyle name="Style 1 38" xfId="16208" xr:uid="{00000000-0005-0000-0000-00005C4E0000}"/>
    <cellStyle name="Style 1 39" xfId="16209" xr:uid="{00000000-0005-0000-0000-00005D4E0000}"/>
    <cellStyle name="Style 1 4" xfId="16210" xr:uid="{00000000-0005-0000-0000-00005E4E0000}"/>
    <cellStyle name="Style 1 40" xfId="16211" xr:uid="{00000000-0005-0000-0000-00005F4E0000}"/>
    <cellStyle name="Style 1 41" xfId="16212" xr:uid="{00000000-0005-0000-0000-0000604E0000}"/>
    <cellStyle name="Style 1 42" xfId="16213" xr:uid="{00000000-0005-0000-0000-0000614E0000}"/>
    <cellStyle name="Style 1 43" xfId="16214" xr:uid="{00000000-0005-0000-0000-0000624E0000}"/>
    <cellStyle name="Style 1 44" xfId="16215" xr:uid="{00000000-0005-0000-0000-0000634E0000}"/>
    <cellStyle name="Style 1 45" xfId="16216" xr:uid="{00000000-0005-0000-0000-0000644E0000}"/>
    <cellStyle name="Style 1 46" xfId="16217" xr:uid="{00000000-0005-0000-0000-0000654E0000}"/>
    <cellStyle name="Style 1 47" xfId="16218" xr:uid="{00000000-0005-0000-0000-0000664E0000}"/>
    <cellStyle name="Style 1 48" xfId="16219" xr:uid="{00000000-0005-0000-0000-0000674E0000}"/>
    <cellStyle name="Style 1 49" xfId="16220" xr:uid="{00000000-0005-0000-0000-0000684E0000}"/>
    <cellStyle name="Style 1 5" xfId="16221" xr:uid="{00000000-0005-0000-0000-0000694E0000}"/>
    <cellStyle name="Style 1 50" xfId="16222" xr:uid="{00000000-0005-0000-0000-00006A4E0000}"/>
    <cellStyle name="Style 1 51" xfId="16223" xr:uid="{00000000-0005-0000-0000-00006B4E0000}"/>
    <cellStyle name="Style 1 52" xfId="16224" xr:uid="{00000000-0005-0000-0000-00006C4E0000}"/>
    <cellStyle name="Style 1 53" xfId="16225" xr:uid="{00000000-0005-0000-0000-00006D4E0000}"/>
    <cellStyle name="Style 1 54" xfId="16226" xr:uid="{00000000-0005-0000-0000-00006E4E0000}"/>
    <cellStyle name="Style 1 55" xfId="16227" xr:uid="{00000000-0005-0000-0000-00006F4E0000}"/>
    <cellStyle name="Style 1 56" xfId="16228" xr:uid="{00000000-0005-0000-0000-0000704E0000}"/>
    <cellStyle name="Style 1 57" xfId="16229" xr:uid="{00000000-0005-0000-0000-0000714E0000}"/>
    <cellStyle name="Style 1 58" xfId="16230" xr:uid="{00000000-0005-0000-0000-0000724E0000}"/>
    <cellStyle name="Style 1 59" xfId="16231" xr:uid="{00000000-0005-0000-0000-0000734E0000}"/>
    <cellStyle name="Style 1 6" xfId="16232" xr:uid="{00000000-0005-0000-0000-0000744E0000}"/>
    <cellStyle name="Style 1 60" xfId="16233" xr:uid="{00000000-0005-0000-0000-0000754E0000}"/>
    <cellStyle name="Style 1 61" xfId="16234" xr:uid="{00000000-0005-0000-0000-0000764E0000}"/>
    <cellStyle name="Style 1 62" xfId="16235" xr:uid="{00000000-0005-0000-0000-0000774E0000}"/>
    <cellStyle name="Style 1 63" xfId="16236" xr:uid="{00000000-0005-0000-0000-0000784E0000}"/>
    <cellStyle name="Style 1 64" xfId="16237" xr:uid="{00000000-0005-0000-0000-0000794E0000}"/>
    <cellStyle name="Style 1 65" xfId="16238" xr:uid="{00000000-0005-0000-0000-00007A4E0000}"/>
    <cellStyle name="Style 1 66" xfId="16239" xr:uid="{00000000-0005-0000-0000-00007B4E0000}"/>
    <cellStyle name="Style 1 67" xfId="16240" xr:uid="{00000000-0005-0000-0000-00007C4E0000}"/>
    <cellStyle name="Style 1 68" xfId="16241" xr:uid="{00000000-0005-0000-0000-00007D4E0000}"/>
    <cellStyle name="Style 1 69" xfId="16242" xr:uid="{00000000-0005-0000-0000-00007E4E0000}"/>
    <cellStyle name="Style 1 7" xfId="16243" xr:uid="{00000000-0005-0000-0000-00007F4E0000}"/>
    <cellStyle name="Style 1 70" xfId="16244" xr:uid="{00000000-0005-0000-0000-0000804E0000}"/>
    <cellStyle name="Style 1 71" xfId="16245" xr:uid="{00000000-0005-0000-0000-0000814E0000}"/>
    <cellStyle name="Style 1 72" xfId="16246" xr:uid="{00000000-0005-0000-0000-0000824E0000}"/>
    <cellStyle name="Style 1 73" xfId="16247" xr:uid="{00000000-0005-0000-0000-0000834E0000}"/>
    <cellStyle name="Style 1 74" xfId="16248" xr:uid="{00000000-0005-0000-0000-0000844E0000}"/>
    <cellStyle name="Style 1 75" xfId="16249" xr:uid="{00000000-0005-0000-0000-0000854E0000}"/>
    <cellStyle name="Style 1 76" xfId="16250" xr:uid="{00000000-0005-0000-0000-0000864E0000}"/>
    <cellStyle name="Style 1 77" xfId="16251" xr:uid="{00000000-0005-0000-0000-0000874E0000}"/>
    <cellStyle name="Style 1 78" xfId="16252" xr:uid="{00000000-0005-0000-0000-0000884E0000}"/>
    <cellStyle name="Style 1 79" xfId="16253" xr:uid="{00000000-0005-0000-0000-0000894E0000}"/>
    <cellStyle name="Style 1 8" xfId="16254" xr:uid="{00000000-0005-0000-0000-00008A4E0000}"/>
    <cellStyle name="Style 1 80" xfId="16176" xr:uid="{00000000-0005-0000-0000-00008B4E0000}"/>
    <cellStyle name="Style 1 9" xfId="16255" xr:uid="{00000000-0005-0000-0000-00008C4E0000}"/>
    <cellStyle name="Style 1_NTFs" xfId="16256" xr:uid="{00000000-0005-0000-0000-00008D4E0000}"/>
    <cellStyle name="Style 10" xfId="16257" xr:uid="{00000000-0005-0000-0000-00008E4E0000}"/>
    <cellStyle name="Style 100" xfId="16258" xr:uid="{00000000-0005-0000-0000-00008F4E0000}"/>
    <cellStyle name="Style 100 10" xfId="16259" xr:uid="{00000000-0005-0000-0000-0000904E0000}"/>
    <cellStyle name="Style 100 11" xfId="16260" xr:uid="{00000000-0005-0000-0000-0000914E0000}"/>
    <cellStyle name="Style 100 2" xfId="16261" xr:uid="{00000000-0005-0000-0000-0000924E0000}"/>
    <cellStyle name="Style 100 3" xfId="16262" xr:uid="{00000000-0005-0000-0000-0000934E0000}"/>
    <cellStyle name="Style 100 4" xfId="16263" xr:uid="{00000000-0005-0000-0000-0000944E0000}"/>
    <cellStyle name="Style 100 5" xfId="16264" xr:uid="{00000000-0005-0000-0000-0000954E0000}"/>
    <cellStyle name="Style 100 6" xfId="16265" xr:uid="{00000000-0005-0000-0000-0000964E0000}"/>
    <cellStyle name="Style 100 7" xfId="16266" xr:uid="{00000000-0005-0000-0000-0000974E0000}"/>
    <cellStyle name="Style 100 8" xfId="16267" xr:uid="{00000000-0005-0000-0000-0000984E0000}"/>
    <cellStyle name="Style 100 9" xfId="16268" xr:uid="{00000000-0005-0000-0000-0000994E0000}"/>
    <cellStyle name="Style 101" xfId="16269" xr:uid="{00000000-0005-0000-0000-00009A4E0000}"/>
    <cellStyle name="Style 101 10" xfId="16270" xr:uid="{00000000-0005-0000-0000-00009B4E0000}"/>
    <cellStyle name="Style 101 11" xfId="16271" xr:uid="{00000000-0005-0000-0000-00009C4E0000}"/>
    <cellStyle name="Style 101 2" xfId="16272" xr:uid="{00000000-0005-0000-0000-00009D4E0000}"/>
    <cellStyle name="Style 101 3" xfId="16273" xr:uid="{00000000-0005-0000-0000-00009E4E0000}"/>
    <cellStyle name="Style 101 4" xfId="16274" xr:uid="{00000000-0005-0000-0000-00009F4E0000}"/>
    <cellStyle name="Style 101 5" xfId="16275" xr:uid="{00000000-0005-0000-0000-0000A04E0000}"/>
    <cellStyle name="Style 101 6" xfId="16276" xr:uid="{00000000-0005-0000-0000-0000A14E0000}"/>
    <cellStyle name="Style 101 7" xfId="16277" xr:uid="{00000000-0005-0000-0000-0000A24E0000}"/>
    <cellStyle name="Style 101 8" xfId="16278" xr:uid="{00000000-0005-0000-0000-0000A34E0000}"/>
    <cellStyle name="Style 101 9" xfId="16279" xr:uid="{00000000-0005-0000-0000-0000A44E0000}"/>
    <cellStyle name="Style 102" xfId="16280" xr:uid="{00000000-0005-0000-0000-0000A54E0000}"/>
    <cellStyle name="Style 103" xfId="16281" xr:uid="{00000000-0005-0000-0000-0000A64E0000}"/>
    <cellStyle name="Style 104" xfId="16282" xr:uid="{00000000-0005-0000-0000-0000A74E0000}"/>
    <cellStyle name="Style 105" xfId="16283" xr:uid="{00000000-0005-0000-0000-0000A84E0000}"/>
    <cellStyle name="Style 106" xfId="16284" xr:uid="{00000000-0005-0000-0000-0000A94E0000}"/>
    <cellStyle name="Style 107" xfId="16285" xr:uid="{00000000-0005-0000-0000-0000AA4E0000}"/>
    <cellStyle name="style 108" xfId="16286" xr:uid="{00000000-0005-0000-0000-0000AB4E0000}"/>
    <cellStyle name="style 109" xfId="16287" xr:uid="{00000000-0005-0000-0000-0000AC4E0000}"/>
    <cellStyle name="Style 11" xfId="16288" xr:uid="{00000000-0005-0000-0000-0000AD4E0000}"/>
    <cellStyle name="style 110" xfId="16289" xr:uid="{00000000-0005-0000-0000-0000AE4E0000}"/>
    <cellStyle name="Style 12" xfId="16290" xr:uid="{00000000-0005-0000-0000-0000AF4E0000}"/>
    <cellStyle name="Style 13" xfId="16291" xr:uid="{00000000-0005-0000-0000-0000B04E0000}"/>
    <cellStyle name="Style 14" xfId="16292" xr:uid="{00000000-0005-0000-0000-0000B14E0000}"/>
    <cellStyle name="Style 15" xfId="16293" xr:uid="{00000000-0005-0000-0000-0000B24E0000}"/>
    <cellStyle name="Style 16" xfId="16294" xr:uid="{00000000-0005-0000-0000-0000B34E0000}"/>
    <cellStyle name="Style 16 10" xfId="16295" xr:uid="{00000000-0005-0000-0000-0000B44E0000}"/>
    <cellStyle name="Style 16 11" xfId="16296" xr:uid="{00000000-0005-0000-0000-0000B54E0000}"/>
    <cellStyle name="Style 16 2" xfId="16297" xr:uid="{00000000-0005-0000-0000-0000B64E0000}"/>
    <cellStyle name="Style 16 3" xfId="16298" xr:uid="{00000000-0005-0000-0000-0000B74E0000}"/>
    <cellStyle name="Style 16 4" xfId="16299" xr:uid="{00000000-0005-0000-0000-0000B84E0000}"/>
    <cellStyle name="Style 16 5" xfId="16300" xr:uid="{00000000-0005-0000-0000-0000B94E0000}"/>
    <cellStyle name="Style 16 6" xfId="16301" xr:uid="{00000000-0005-0000-0000-0000BA4E0000}"/>
    <cellStyle name="Style 16 7" xfId="16302" xr:uid="{00000000-0005-0000-0000-0000BB4E0000}"/>
    <cellStyle name="Style 16 8" xfId="16303" xr:uid="{00000000-0005-0000-0000-0000BC4E0000}"/>
    <cellStyle name="Style 16 9" xfId="16304" xr:uid="{00000000-0005-0000-0000-0000BD4E0000}"/>
    <cellStyle name="Style 17" xfId="16305" xr:uid="{00000000-0005-0000-0000-0000BE4E0000}"/>
    <cellStyle name="Style 18" xfId="16306" xr:uid="{00000000-0005-0000-0000-0000BF4E0000}"/>
    <cellStyle name="Style 18 10" xfId="16307" xr:uid="{00000000-0005-0000-0000-0000C04E0000}"/>
    <cellStyle name="Style 18 11" xfId="16308" xr:uid="{00000000-0005-0000-0000-0000C14E0000}"/>
    <cellStyle name="Style 18 2" xfId="16309" xr:uid="{00000000-0005-0000-0000-0000C24E0000}"/>
    <cellStyle name="Style 18 3" xfId="16310" xr:uid="{00000000-0005-0000-0000-0000C34E0000}"/>
    <cellStyle name="Style 18 4" xfId="16311" xr:uid="{00000000-0005-0000-0000-0000C44E0000}"/>
    <cellStyle name="Style 18 5" xfId="16312" xr:uid="{00000000-0005-0000-0000-0000C54E0000}"/>
    <cellStyle name="Style 18 6" xfId="16313" xr:uid="{00000000-0005-0000-0000-0000C64E0000}"/>
    <cellStyle name="Style 18 7" xfId="16314" xr:uid="{00000000-0005-0000-0000-0000C74E0000}"/>
    <cellStyle name="Style 18 8" xfId="16315" xr:uid="{00000000-0005-0000-0000-0000C84E0000}"/>
    <cellStyle name="Style 18 9" xfId="16316" xr:uid="{00000000-0005-0000-0000-0000C94E0000}"/>
    <cellStyle name="Style 19" xfId="16317" xr:uid="{00000000-0005-0000-0000-0000CA4E0000}"/>
    <cellStyle name="style 2" xfId="672" xr:uid="{00000000-0005-0000-0000-0000CB4E0000}"/>
    <cellStyle name="Style 2 2" xfId="16318" xr:uid="{00000000-0005-0000-0000-0000CC4E0000}"/>
    <cellStyle name="Style 20" xfId="16319" xr:uid="{00000000-0005-0000-0000-0000CD4E0000}"/>
    <cellStyle name="Style 21" xfId="16320" xr:uid="{00000000-0005-0000-0000-0000CE4E0000}"/>
    <cellStyle name="Style 22" xfId="16321" xr:uid="{00000000-0005-0000-0000-0000CF4E0000}"/>
    <cellStyle name="Style 23" xfId="16322" xr:uid="{00000000-0005-0000-0000-0000D04E0000}"/>
    <cellStyle name="Style 24" xfId="16323" xr:uid="{00000000-0005-0000-0000-0000D14E0000}"/>
    <cellStyle name="Style 25" xfId="16324" xr:uid="{00000000-0005-0000-0000-0000D24E0000}"/>
    <cellStyle name="Style 26" xfId="16325" xr:uid="{00000000-0005-0000-0000-0000D34E0000}"/>
    <cellStyle name="Style 26 10" xfId="16326" xr:uid="{00000000-0005-0000-0000-0000D44E0000}"/>
    <cellStyle name="Style 26 11" xfId="16327" xr:uid="{00000000-0005-0000-0000-0000D54E0000}"/>
    <cellStyle name="Style 26 2" xfId="16328" xr:uid="{00000000-0005-0000-0000-0000D64E0000}"/>
    <cellStyle name="Style 26 3" xfId="16329" xr:uid="{00000000-0005-0000-0000-0000D74E0000}"/>
    <cellStyle name="Style 26 4" xfId="16330" xr:uid="{00000000-0005-0000-0000-0000D84E0000}"/>
    <cellStyle name="Style 26 5" xfId="16331" xr:uid="{00000000-0005-0000-0000-0000D94E0000}"/>
    <cellStyle name="Style 26 6" xfId="16332" xr:uid="{00000000-0005-0000-0000-0000DA4E0000}"/>
    <cellStyle name="Style 26 7" xfId="16333" xr:uid="{00000000-0005-0000-0000-0000DB4E0000}"/>
    <cellStyle name="Style 26 8" xfId="16334" xr:uid="{00000000-0005-0000-0000-0000DC4E0000}"/>
    <cellStyle name="Style 26 9" xfId="16335" xr:uid="{00000000-0005-0000-0000-0000DD4E0000}"/>
    <cellStyle name="Style 27" xfId="16336" xr:uid="{00000000-0005-0000-0000-0000DE4E0000}"/>
    <cellStyle name="Style 28" xfId="16337" xr:uid="{00000000-0005-0000-0000-0000DF4E0000}"/>
    <cellStyle name="Style 29" xfId="16338" xr:uid="{00000000-0005-0000-0000-0000E04E0000}"/>
    <cellStyle name="style 3" xfId="673" xr:uid="{00000000-0005-0000-0000-0000E14E0000}"/>
    <cellStyle name="Style 3 2" xfId="16339" xr:uid="{00000000-0005-0000-0000-0000E24E0000}"/>
    <cellStyle name="Style 30" xfId="16340" xr:uid="{00000000-0005-0000-0000-0000E34E0000}"/>
    <cellStyle name="Style 31" xfId="16341" xr:uid="{00000000-0005-0000-0000-0000E44E0000}"/>
    <cellStyle name="Style 32" xfId="16342" xr:uid="{00000000-0005-0000-0000-0000E54E0000}"/>
    <cellStyle name="Style 33" xfId="16343" xr:uid="{00000000-0005-0000-0000-0000E64E0000}"/>
    <cellStyle name="Style 34" xfId="16344" xr:uid="{00000000-0005-0000-0000-0000E74E0000}"/>
    <cellStyle name="Style 34 10" xfId="16345" xr:uid="{00000000-0005-0000-0000-0000E84E0000}"/>
    <cellStyle name="Style 34 11" xfId="16346" xr:uid="{00000000-0005-0000-0000-0000E94E0000}"/>
    <cellStyle name="Style 34 2" xfId="16347" xr:uid="{00000000-0005-0000-0000-0000EA4E0000}"/>
    <cellStyle name="Style 34 3" xfId="16348" xr:uid="{00000000-0005-0000-0000-0000EB4E0000}"/>
    <cellStyle name="Style 34 4" xfId="16349" xr:uid="{00000000-0005-0000-0000-0000EC4E0000}"/>
    <cellStyle name="Style 34 5" xfId="16350" xr:uid="{00000000-0005-0000-0000-0000ED4E0000}"/>
    <cellStyle name="Style 34 6" xfId="16351" xr:uid="{00000000-0005-0000-0000-0000EE4E0000}"/>
    <cellStyle name="Style 34 7" xfId="16352" xr:uid="{00000000-0005-0000-0000-0000EF4E0000}"/>
    <cellStyle name="Style 34 8" xfId="16353" xr:uid="{00000000-0005-0000-0000-0000F04E0000}"/>
    <cellStyle name="Style 34 9" xfId="16354" xr:uid="{00000000-0005-0000-0000-0000F14E0000}"/>
    <cellStyle name="Style 35" xfId="16355" xr:uid="{00000000-0005-0000-0000-0000F24E0000}"/>
    <cellStyle name="Style 36" xfId="16356" xr:uid="{00000000-0005-0000-0000-0000F34E0000}"/>
    <cellStyle name="Style 37" xfId="16357" xr:uid="{00000000-0005-0000-0000-0000F44E0000}"/>
    <cellStyle name="Style 38" xfId="16358" xr:uid="{00000000-0005-0000-0000-0000F54E0000}"/>
    <cellStyle name="Style 39" xfId="16359" xr:uid="{00000000-0005-0000-0000-0000F64E0000}"/>
    <cellStyle name="style 4" xfId="674" xr:uid="{00000000-0005-0000-0000-0000F74E0000}"/>
    <cellStyle name="Style 4 2" xfId="16360" xr:uid="{00000000-0005-0000-0000-0000F84E0000}"/>
    <cellStyle name="Style 40" xfId="16361" xr:uid="{00000000-0005-0000-0000-0000F94E0000}"/>
    <cellStyle name="Style 41" xfId="16362" xr:uid="{00000000-0005-0000-0000-0000FA4E0000}"/>
    <cellStyle name="Style 42" xfId="16363" xr:uid="{00000000-0005-0000-0000-0000FB4E0000}"/>
    <cellStyle name="Style 42 10" xfId="16364" xr:uid="{00000000-0005-0000-0000-0000FC4E0000}"/>
    <cellStyle name="Style 42 11" xfId="16365" xr:uid="{00000000-0005-0000-0000-0000FD4E0000}"/>
    <cellStyle name="Style 42 2" xfId="16366" xr:uid="{00000000-0005-0000-0000-0000FE4E0000}"/>
    <cellStyle name="Style 42 3" xfId="16367" xr:uid="{00000000-0005-0000-0000-0000FF4E0000}"/>
    <cellStyle name="Style 42 4" xfId="16368" xr:uid="{00000000-0005-0000-0000-0000004F0000}"/>
    <cellStyle name="Style 42 5" xfId="16369" xr:uid="{00000000-0005-0000-0000-0000014F0000}"/>
    <cellStyle name="Style 42 6" xfId="16370" xr:uid="{00000000-0005-0000-0000-0000024F0000}"/>
    <cellStyle name="Style 42 7" xfId="16371" xr:uid="{00000000-0005-0000-0000-0000034F0000}"/>
    <cellStyle name="Style 42 8" xfId="16372" xr:uid="{00000000-0005-0000-0000-0000044F0000}"/>
    <cellStyle name="Style 42 9" xfId="16373" xr:uid="{00000000-0005-0000-0000-0000054F0000}"/>
    <cellStyle name="Style 43" xfId="16374" xr:uid="{00000000-0005-0000-0000-0000064F0000}"/>
    <cellStyle name="Style 43 10" xfId="16375" xr:uid="{00000000-0005-0000-0000-0000074F0000}"/>
    <cellStyle name="Style 43 11" xfId="16376" xr:uid="{00000000-0005-0000-0000-0000084F0000}"/>
    <cellStyle name="Style 43 2" xfId="16377" xr:uid="{00000000-0005-0000-0000-0000094F0000}"/>
    <cellStyle name="Style 43 3" xfId="16378" xr:uid="{00000000-0005-0000-0000-00000A4F0000}"/>
    <cellStyle name="Style 43 4" xfId="16379" xr:uid="{00000000-0005-0000-0000-00000B4F0000}"/>
    <cellStyle name="Style 43 5" xfId="16380" xr:uid="{00000000-0005-0000-0000-00000C4F0000}"/>
    <cellStyle name="Style 43 6" xfId="16381" xr:uid="{00000000-0005-0000-0000-00000D4F0000}"/>
    <cellStyle name="Style 43 7" xfId="16382" xr:uid="{00000000-0005-0000-0000-00000E4F0000}"/>
    <cellStyle name="Style 43 8" xfId="16383" xr:uid="{00000000-0005-0000-0000-00000F4F0000}"/>
    <cellStyle name="Style 43 9" xfId="16384" xr:uid="{00000000-0005-0000-0000-0000104F0000}"/>
    <cellStyle name="Style 44" xfId="16385" xr:uid="{00000000-0005-0000-0000-0000114F0000}"/>
    <cellStyle name="Style 45" xfId="16386" xr:uid="{00000000-0005-0000-0000-0000124F0000}"/>
    <cellStyle name="Style 46" xfId="16387" xr:uid="{00000000-0005-0000-0000-0000134F0000}"/>
    <cellStyle name="Style 47" xfId="16388" xr:uid="{00000000-0005-0000-0000-0000144F0000}"/>
    <cellStyle name="Style 48" xfId="16389" xr:uid="{00000000-0005-0000-0000-0000154F0000}"/>
    <cellStyle name="Style 49" xfId="16390" xr:uid="{00000000-0005-0000-0000-0000164F0000}"/>
    <cellStyle name="Style 5" xfId="16391" xr:uid="{00000000-0005-0000-0000-0000174F0000}"/>
    <cellStyle name="Style 50" xfId="16392" xr:uid="{00000000-0005-0000-0000-0000184F0000}"/>
    <cellStyle name="Style 51" xfId="16393" xr:uid="{00000000-0005-0000-0000-0000194F0000}"/>
    <cellStyle name="Style 52" xfId="16394" xr:uid="{00000000-0005-0000-0000-00001A4F0000}"/>
    <cellStyle name="Style 53" xfId="16395" xr:uid="{00000000-0005-0000-0000-00001B4F0000}"/>
    <cellStyle name="Style 54" xfId="16396" xr:uid="{00000000-0005-0000-0000-00001C4F0000}"/>
    <cellStyle name="Style 55" xfId="16397" xr:uid="{00000000-0005-0000-0000-00001D4F0000}"/>
    <cellStyle name="Style 56" xfId="16398" xr:uid="{00000000-0005-0000-0000-00001E4F0000}"/>
    <cellStyle name="Style 57" xfId="16399" xr:uid="{00000000-0005-0000-0000-00001F4F0000}"/>
    <cellStyle name="Style 58" xfId="16400" xr:uid="{00000000-0005-0000-0000-0000204F0000}"/>
    <cellStyle name="Style 59" xfId="16401" xr:uid="{00000000-0005-0000-0000-0000214F0000}"/>
    <cellStyle name="Style 6" xfId="16402" xr:uid="{00000000-0005-0000-0000-0000224F0000}"/>
    <cellStyle name="Style 60" xfId="16403" xr:uid="{00000000-0005-0000-0000-0000234F0000}"/>
    <cellStyle name="Style 61" xfId="16404" xr:uid="{00000000-0005-0000-0000-0000244F0000}"/>
    <cellStyle name="Style 61 10" xfId="16405" xr:uid="{00000000-0005-0000-0000-0000254F0000}"/>
    <cellStyle name="Style 61 11" xfId="16406" xr:uid="{00000000-0005-0000-0000-0000264F0000}"/>
    <cellStyle name="Style 61 2" xfId="16407" xr:uid="{00000000-0005-0000-0000-0000274F0000}"/>
    <cellStyle name="Style 61 3" xfId="16408" xr:uid="{00000000-0005-0000-0000-0000284F0000}"/>
    <cellStyle name="Style 61 4" xfId="16409" xr:uid="{00000000-0005-0000-0000-0000294F0000}"/>
    <cellStyle name="Style 61 5" xfId="16410" xr:uid="{00000000-0005-0000-0000-00002A4F0000}"/>
    <cellStyle name="Style 61 6" xfId="16411" xr:uid="{00000000-0005-0000-0000-00002B4F0000}"/>
    <cellStyle name="Style 61 7" xfId="16412" xr:uid="{00000000-0005-0000-0000-00002C4F0000}"/>
    <cellStyle name="Style 61 8" xfId="16413" xr:uid="{00000000-0005-0000-0000-00002D4F0000}"/>
    <cellStyle name="Style 61 9" xfId="16414" xr:uid="{00000000-0005-0000-0000-00002E4F0000}"/>
    <cellStyle name="Style 62" xfId="16415" xr:uid="{00000000-0005-0000-0000-00002F4F0000}"/>
    <cellStyle name="Style 63" xfId="16416" xr:uid="{00000000-0005-0000-0000-0000304F0000}"/>
    <cellStyle name="Style 64" xfId="16417" xr:uid="{00000000-0005-0000-0000-0000314F0000}"/>
    <cellStyle name="Style 65" xfId="16418" xr:uid="{00000000-0005-0000-0000-0000324F0000}"/>
    <cellStyle name="Style 66" xfId="16419" xr:uid="{00000000-0005-0000-0000-0000334F0000}"/>
    <cellStyle name="Style 67" xfId="16420" xr:uid="{00000000-0005-0000-0000-0000344F0000}"/>
    <cellStyle name="Style 68" xfId="16421" xr:uid="{00000000-0005-0000-0000-0000354F0000}"/>
    <cellStyle name="Style 68 10" xfId="16422" xr:uid="{00000000-0005-0000-0000-0000364F0000}"/>
    <cellStyle name="Style 68 11" xfId="16423" xr:uid="{00000000-0005-0000-0000-0000374F0000}"/>
    <cellStyle name="Style 68 2" xfId="16424" xr:uid="{00000000-0005-0000-0000-0000384F0000}"/>
    <cellStyle name="Style 68 3" xfId="16425" xr:uid="{00000000-0005-0000-0000-0000394F0000}"/>
    <cellStyle name="Style 68 4" xfId="16426" xr:uid="{00000000-0005-0000-0000-00003A4F0000}"/>
    <cellStyle name="Style 68 5" xfId="16427" xr:uid="{00000000-0005-0000-0000-00003B4F0000}"/>
    <cellStyle name="Style 68 6" xfId="16428" xr:uid="{00000000-0005-0000-0000-00003C4F0000}"/>
    <cellStyle name="Style 68 7" xfId="16429" xr:uid="{00000000-0005-0000-0000-00003D4F0000}"/>
    <cellStyle name="Style 68 8" xfId="16430" xr:uid="{00000000-0005-0000-0000-00003E4F0000}"/>
    <cellStyle name="Style 68 9" xfId="16431" xr:uid="{00000000-0005-0000-0000-00003F4F0000}"/>
    <cellStyle name="Style 69" xfId="16432" xr:uid="{00000000-0005-0000-0000-0000404F0000}"/>
    <cellStyle name="Style 7" xfId="16433" xr:uid="{00000000-0005-0000-0000-0000414F0000}"/>
    <cellStyle name="Style 70" xfId="16434" xr:uid="{00000000-0005-0000-0000-0000424F0000}"/>
    <cellStyle name="Style 70 10" xfId="16435" xr:uid="{00000000-0005-0000-0000-0000434F0000}"/>
    <cellStyle name="Style 70 11" xfId="16436" xr:uid="{00000000-0005-0000-0000-0000444F0000}"/>
    <cellStyle name="Style 70 2" xfId="16437" xr:uid="{00000000-0005-0000-0000-0000454F0000}"/>
    <cellStyle name="Style 70 3" xfId="16438" xr:uid="{00000000-0005-0000-0000-0000464F0000}"/>
    <cellStyle name="Style 70 4" xfId="16439" xr:uid="{00000000-0005-0000-0000-0000474F0000}"/>
    <cellStyle name="Style 70 5" xfId="16440" xr:uid="{00000000-0005-0000-0000-0000484F0000}"/>
    <cellStyle name="Style 70 6" xfId="16441" xr:uid="{00000000-0005-0000-0000-0000494F0000}"/>
    <cellStyle name="Style 70 7" xfId="16442" xr:uid="{00000000-0005-0000-0000-00004A4F0000}"/>
    <cellStyle name="Style 70 8" xfId="16443" xr:uid="{00000000-0005-0000-0000-00004B4F0000}"/>
    <cellStyle name="Style 70 9" xfId="16444" xr:uid="{00000000-0005-0000-0000-00004C4F0000}"/>
    <cellStyle name="Style 71" xfId="16445" xr:uid="{00000000-0005-0000-0000-00004D4F0000}"/>
    <cellStyle name="Style 72" xfId="16446" xr:uid="{00000000-0005-0000-0000-00004E4F0000}"/>
    <cellStyle name="Style 73" xfId="16447" xr:uid="{00000000-0005-0000-0000-00004F4F0000}"/>
    <cellStyle name="Style 74" xfId="16448" xr:uid="{00000000-0005-0000-0000-0000504F0000}"/>
    <cellStyle name="Style 75" xfId="16449" xr:uid="{00000000-0005-0000-0000-0000514F0000}"/>
    <cellStyle name="Style 76" xfId="16450" xr:uid="{00000000-0005-0000-0000-0000524F0000}"/>
    <cellStyle name="Style 77" xfId="16451" xr:uid="{00000000-0005-0000-0000-0000534F0000}"/>
    <cellStyle name="Style 78" xfId="16452" xr:uid="{00000000-0005-0000-0000-0000544F0000}"/>
    <cellStyle name="Style 78 10" xfId="16453" xr:uid="{00000000-0005-0000-0000-0000554F0000}"/>
    <cellStyle name="Style 78 11" xfId="16454" xr:uid="{00000000-0005-0000-0000-0000564F0000}"/>
    <cellStyle name="Style 78 2" xfId="16455" xr:uid="{00000000-0005-0000-0000-0000574F0000}"/>
    <cellStyle name="Style 78 3" xfId="16456" xr:uid="{00000000-0005-0000-0000-0000584F0000}"/>
    <cellStyle name="Style 78 4" xfId="16457" xr:uid="{00000000-0005-0000-0000-0000594F0000}"/>
    <cellStyle name="Style 78 5" xfId="16458" xr:uid="{00000000-0005-0000-0000-00005A4F0000}"/>
    <cellStyle name="Style 78 6" xfId="16459" xr:uid="{00000000-0005-0000-0000-00005B4F0000}"/>
    <cellStyle name="Style 78 7" xfId="16460" xr:uid="{00000000-0005-0000-0000-00005C4F0000}"/>
    <cellStyle name="Style 78 8" xfId="16461" xr:uid="{00000000-0005-0000-0000-00005D4F0000}"/>
    <cellStyle name="Style 78 9" xfId="16462" xr:uid="{00000000-0005-0000-0000-00005E4F0000}"/>
    <cellStyle name="Style 79" xfId="16463" xr:uid="{00000000-0005-0000-0000-00005F4F0000}"/>
    <cellStyle name="Style 8" xfId="16464" xr:uid="{00000000-0005-0000-0000-0000604F0000}"/>
    <cellStyle name="Style 80" xfId="16465" xr:uid="{00000000-0005-0000-0000-0000614F0000}"/>
    <cellStyle name="Style 81" xfId="16466" xr:uid="{00000000-0005-0000-0000-0000624F0000}"/>
    <cellStyle name="Style 82" xfId="16467" xr:uid="{00000000-0005-0000-0000-0000634F0000}"/>
    <cellStyle name="Style 83" xfId="16468" xr:uid="{00000000-0005-0000-0000-0000644F0000}"/>
    <cellStyle name="Style 84" xfId="16469" xr:uid="{00000000-0005-0000-0000-0000654F0000}"/>
    <cellStyle name="Style 84 10" xfId="16470" xr:uid="{00000000-0005-0000-0000-0000664F0000}"/>
    <cellStyle name="Style 84 11" xfId="16471" xr:uid="{00000000-0005-0000-0000-0000674F0000}"/>
    <cellStyle name="Style 84 2" xfId="16472" xr:uid="{00000000-0005-0000-0000-0000684F0000}"/>
    <cellStyle name="Style 84 3" xfId="16473" xr:uid="{00000000-0005-0000-0000-0000694F0000}"/>
    <cellStyle name="Style 84 4" xfId="16474" xr:uid="{00000000-0005-0000-0000-00006A4F0000}"/>
    <cellStyle name="Style 84 5" xfId="16475" xr:uid="{00000000-0005-0000-0000-00006B4F0000}"/>
    <cellStyle name="Style 84 6" xfId="16476" xr:uid="{00000000-0005-0000-0000-00006C4F0000}"/>
    <cellStyle name="Style 84 7" xfId="16477" xr:uid="{00000000-0005-0000-0000-00006D4F0000}"/>
    <cellStyle name="Style 84 8" xfId="16478" xr:uid="{00000000-0005-0000-0000-00006E4F0000}"/>
    <cellStyle name="Style 84 9" xfId="16479" xr:uid="{00000000-0005-0000-0000-00006F4F0000}"/>
    <cellStyle name="Style 85" xfId="16480" xr:uid="{00000000-0005-0000-0000-0000704F0000}"/>
    <cellStyle name="Style 86" xfId="16481" xr:uid="{00000000-0005-0000-0000-0000714F0000}"/>
    <cellStyle name="Style 87" xfId="16482" xr:uid="{00000000-0005-0000-0000-0000724F0000}"/>
    <cellStyle name="Style 88" xfId="16483" xr:uid="{00000000-0005-0000-0000-0000734F0000}"/>
    <cellStyle name="Style 89" xfId="16484" xr:uid="{00000000-0005-0000-0000-0000744F0000}"/>
    <cellStyle name="Style 9" xfId="16485" xr:uid="{00000000-0005-0000-0000-0000754F0000}"/>
    <cellStyle name="Style 9 10" xfId="16486" xr:uid="{00000000-0005-0000-0000-0000764F0000}"/>
    <cellStyle name="Style 9 11" xfId="16487" xr:uid="{00000000-0005-0000-0000-0000774F0000}"/>
    <cellStyle name="Style 9 2" xfId="16488" xr:uid="{00000000-0005-0000-0000-0000784F0000}"/>
    <cellStyle name="Style 9 3" xfId="16489" xr:uid="{00000000-0005-0000-0000-0000794F0000}"/>
    <cellStyle name="Style 9 4" xfId="16490" xr:uid="{00000000-0005-0000-0000-00007A4F0000}"/>
    <cellStyle name="Style 9 5" xfId="16491" xr:uid="{00000000-0005-0000-0000-00007B4F0000}"/>
    <cellStyle name="Style 9 6" xfId="16492" xr:uid="{00000000-0005-0000-0000-00007C4F0000}"/>
    <cellStyle name="Style 9 7" xfId="16493" xr:uid="{00000000-0005-0000-0000-00007D4F0000}"/>
    <cellStyle name="Style 9 8" xfId="16494" xr:uid="{00000000-0005-0000-0000-00007E4F0000}"/>
    <cellStyle name="Style 9 9" xfId="16495" xr:uid="{00000000-0005-0000-0000-00007F4F0000}"/>
    <cellStyle name="Style 90" xfId="16496" xr:uid="{00000000-0005-0000-0000-0000804F0000}"/>
    <cellStyle name="Style 91" xfId="16497" xr:uid="{00000000-0005-0000-0000-0000814F0000}"/>
    <cellStyle name="Style 92" xfId="16498" xr:uid="{00000000-0005-0000-0000-0000824F0000}"/>
    <cellStyle name="Style 92 10" xfId="16499" xr:uid="{00000000-0005-0000-0000-0000834F0000}"/>
    <cellStyle name="Style 92 11" xfId="16500" xr:uid="{00000000-0005-0000-0000-0000844F0000}"/>
    <cellStyle name="Style 92 2" xfId="16501" xr:uid="{00000000-0005-0000-0000-0000854F0000}"/>
    <cellStyle name="Style 92 3" xfId="16502" xr:uid="{00000000-0005-0000-0000-0000864F0000}"/>
    <cellStyle name="Style 92 4" xfId="16503" xr:uid="{00000000-0005-0000-0000-0000874F0000}"/>
    <cellStyle name="Style 92 5" xfId="16504" xr:uid="{00000000-0005-0000-0000-0000884F0000}"/>
    <cellStyle name="Style 92 6" xfId="16505" xr:uid="{00000000-0005-0000-0000-0000894F0000}"/>
    <cellStyle name="Style 92 7" xfId="16506" xr:uid="{00000000-0005-0000-0000-00008A4F0000}"/>
    <cellStyle name="Style 92 8" xfId="16507" xr:uid="{00000000-0005-0000-0000-00008B4F0000}"/>
    <cellStyle name="Style 92 9" xfId="16508" xr:uid="{00000000-0005-0000-0000-00008C4F0000}"/>
    <cellStyle name="Style 93" xfId="16509" xr:uid="{00000000-0005-0000-0000-00008D4F0000}"/>
    <cellStyle name="Style 94" xfId="16510" xr:uid="{00000000-0005-0000-0000-00008E4F0000}"/>
    <cellStyle name="Style 95" xfId="16511" xr:uid="{00000000-0005-0000-0000-00008F4F0000}"/>
    <cellStyle name="Style 96" xfId="16512" xr:uid="{00000000-0005-0000-0000-0000904F0000}"/>
    <cellStyle name="Style 97" xfId="16513" xr:uid="{00000000-0005-0000-0000-0000914F0000}"/>
    <cellStyle name="Style 98" xfId="16514" xr:uid="{00000000-0005-0000-0000-0000924F0000}"/>
    <cellStyle name="Style 99" xfId="16515" xr:uid="{00000000-0005-0000-0000-0000934F0000}"/>
    <cellStyle name="style_0340.MO- Preliminary Analytical Procedures" xfId="16516" xr:uid="{00000000-0005-0000-0000-0000944F0000}"/>
    <cellStyle name="style1" xfId="675" xr:uid="{00000000-0005-0000-0000-0000954F0000}"/>
    <cellStyle name="style1 10" xfId="16517" xr:uid="{00000000-0005-0000-0000-0000964F0000}"/>
    <cellStyle name="style1 11" xfId="16518" xr:uid="{00000000-0005-0000-0000-0000974F0000}"/>
    <cellStyle name="style1 12" xfId="16519" xr:uid="{00000000-0005-0000-0000-0000984F0000}"/>
    <cellStyle name="style1 13" xfId="16520" xr:uid="{00000000-0005-0000-0000-0000994F0000}"/>
    <cellStyle name="Style1 2" xfId="16521" xr:uid="{00000000-0005-0000-0000-00009A4F0000}"/>
    <cellStyle name="style1 3" xfId="16522" xr:uid="{00000000-0005-0000-0000-00009B4F0000}"/>
    <cellStyle name="style1 4" xfId="16523" xr:uid="{00000000-0005-0000-0000-00009C4F0000}"/>
    <cellStyle name="style1 5" xfId="16524" xr:uid="{00000000-0005-0000-0000-00009D4F0000}"/>
    <cellStyle name="style1 6" xfId="16525" xr:uid="{00000000-0005-0000-0000-00009E4F0000}"/>
    <cellStyle name="style1 7" xfId="16526" xr:uid="{00000000-0005-0000-0000-00009F4F0000}"/>
    <cellStyle name="style1 8" xfId="16527" xr:uid="{00000000-0005-0000-0000-0000A04F0000}"/>
    <cellStyle name="style1 9" xfId="16528" xr:uid="{00000000-0005-0000-0000-0000A14F0000}"/>
    <cellStyle name="style2" xfId="676" xr:uid="{00000000-0005-0000-0000-0000A24F0000}"/>
    <cellStyle name="style2 10" xfId="16529" xr:uid="{00000000-0005-0000-0000-0000A34F0000}"/>
    <cellStyle name="style2 11" xfId="16530" xr:uid="{00000000-0005-0000-0000-0000A44F0000}"/>
    <cellStyle name="style2 12" xfId="16531" xr:uid="{00000000-0005-0000-0000-0000A54F0000}"/>
    <cellStyle name="style2 13" xfId="16532" xr:uid="{00000000-0005-0000-0000-0000A64F0000}"/>
    <cellStyle name="Style2 2" xfId="16533" xr:uid="{00000000-0005-0000-0000-0000A74F0000}"/>
    <cellStyle name="style2 3" xfId="16534" xr:uid="{00000000-0005-0000-0000-0000A84F0000}"/>
    <cellStyle name="style2 4" xfId="16535" xr:uid="{00000000-0005-0000-0000-0000A94F0000}"/>
    <cellStyle name="style2 5" xfId="16536" xr:uid="{00000000-0005-0000-0000-0000AA4F0000}"/>
    <cellStyle name="style2 6" xfId="16537" xr:uid="{00000000-0005-0000-0000-0000AB4F0000}"/>
    <cellStyle name="style2 7" xfId="16538" xr:uid="{00000000-0005-0000-0000-0000AC4F0000}"/>
    <cellStyle name="style2 8" xfId="16539" xr:uid="{00000000-0005-0000-0000-0000AD4F0000}"/>
    <cellStyle name="style2 9" xfId="16540" xr:uid="{00000000-0005-0000-0000-0000AE4F0000}"/>
    <cellStyle name="STYLE3" xfId="16541" xr:uid="{00000000-0005-0000-0000-0000AF4F0000}"/>
    <cellStyle name="Style3 2" xfId="16542" xr:uid="{00000000-0005-0000-0000-0000B04F0000}"/>
    <cellStyle name="STYLE4" xfId="16543" xr:uid="{00000000-0005-0000-0000-0000B14F0000}"/>
    <cellStyle name="Style4 2" xfId="16544" xr:uid="{00000000-0005-0000-0000-0000B24F0000}"/>
    <cellStyle name="Style5" xfId="16545" xr:uid="{00000000-0005-0000-0000-0000B34F0000}"/>
    <cellStyle name="Style5 2" xfId="16546" xr:uid="{00000000-0005-0000-0000-0000B44F0000}"/>
    <cellStyle name="Style6" xfId="16547" xr:uid="{00000000-0005-0000-0000-0000B54F0000}"/>
    <cellStyle name="Style6 2" xfId="16548" xr:uid="{00000000-0005-0000-0000-0000B64F0000}"/>
    <cellStyle name="Style7" xfId="16549" xr:uid="{00000000-0005-0000-0000-0000B74F0000}"/>
    <cellStyle name="Style7 2" xfId="16550" xr:uid="{00000000-0005-0000-0000-0000B84F0000}"/>
    <cellStyle name="Style8" xfId="16551" xr:uid="{00000000-0005-0000-0000-0000B94F0000}"/>
    <cellStyle name="Style8 2" xfId="16552" xr:uid="{00000000-0005-0000-0000-0000BA4F0000}"/>
    <cellStyle name="Sub - Style3" xfId="16553" xr:uid="{00000000-0005-0000-0000-0000BB4F0000}"/>
    <cellStyle name="subhead" xfId="16554" xr:uid="{00000000-0005-0000-0000-0000BC4F0000}"/>
    <cellStyle name="SubHeading" xfId="16555" xr:uid="{00000000-0005-0000-0000-0000BD4F0000}"/>
    <cellStyle name="subt1" xfId="16556" xr:uid="{00000000-0005-0000-0000-0000BE4F0000}"/>
    <cellStyle name="subt1 10" xfId="16557" xr:uid="{00000000-0005-0000-0000-0000BF4F0000}"/>
    <cellStyle name="subt1 11" xfId="16558" xr:uid="{00000000-0005-0000-0000-0000C04F0000}"/>
    <cellStyle name="subt1 12" xfId="16559" xr:uid="{00000000-0005-0000-0000-0000C14F0000}"/>
    <cellStyle name="subt1 13" xfId="16560" xr:uid="{00000000-0005-0000-0000-0000C24F0000}"/>
    <cellStyle name="subt1 2" xfId="16561" xr:uid="{00000000-0005-0000-0000-0000C34F0000}"/>
    <cellStyle name="subt1 3" xfId="16562" xr:uid="{00000000-0005-0000-0000-0000C44F0000}"/>
    <cellStyle name="subt1 4" xfId="16563" xr:uid="{00000000-0005-0000-0000-0000C54F0000}"/>
    <cellStyle name="subt1 5" xfId="16564" xr:uid="{00000000-0005-0000-0000-0000C64F0000}"/>
    <cellStyle name="subt1 6" xfId="16565" xr:uid="{00000000-0005-0000-0000-0000C74F0000}"/>
    <cellStyle name="subt1 7" xfId="16566" xr:uid="{00000000-0005-0000-0000-0000C84F0000}"/>
    <cellStyle name="subt1 8" xfId="16567" xr:uid="{00000000-0005-0000-0000-0000C94F0000}"/>
    <cellStyle name="subt1 9" xfId="16568" xr:uid="{00000000-0005-0000-0000-0000CA4F0000}"/>
    <cellStyle name="Subtotal" xfId="1599" xr:uid="{00000000-0005-0000-0000-0000CB4F0000}"/>
    <cellStyle name="subtotals" xfId="150" xr:uid="{00000000-0005-0000-0000-0000CC4F0000}"/>
    <cellStyle name="Switch" xfId="16569" xr:uid="{00000000-0005-0000-0000-0000CD4F0000}"/>
    <cellStyle name="tabel" xfId="16570" xr:uid="{00000000-0005-0000-0000-0000CE4F0000}"/>
    <cellStyle name="Table" xfId="16571" xr:uid="{00000000-0005-0000-0000-0000CF4F0000}"/>
    <cellStyle name="Table  - Style6" xfId="16572" xr:uid="{00000000-0005-0000-0000-0000D04F0000}"/>
    <cellStyle name="Table 2" xfId="16573" xr:uid="{00000000-0005-0000-0000-0000D14F0000}"/>
    <cellStyle name="Table 3" xfId="16574" xr:uid="{00000000-0005-0000-0000-0000D24F0000}"/>
    <cellStyle name="Table 4" xfId="16575" xr:uid="{00000000-0005-0000-0000-0000D34F0000}"/>
    <cellStyle name="Table Col Head" xfId="16576" xr:uid="{00000000-0005-0000-0000-0000D44F0000}"/>
    <cellStyle name="Table Head" xfId="16577" xr:uid="{00000000-0005-0000-0000-0000D54F0000}"/>
    <cellStyle name="Table Head Aligned" xfId="16578" xr:uid="{00000000-0005-0000-0000-0000D64F0000}"/>
    <cellStyle name="Table Head Blue" xfId="16579" xr:uid="{00000000-0005-0000-0000-0000D74F0000}"/>
    <cellStyle name="Table Head Green" xfId="16580" xr:uid="{00000000-0005-0000-0000-0000D84F0000}"/>
    <cellStyle name="Table Head_Deals" xfId="16581" xr:uid="{00000000-0005-0000-0000-0000D94F0000}"/>
    <cellStyle name="Table Source" xfId="16582" xr:uid="{00000000-0005-0000-0000-0000DA4F0000}"/>
    <cellStyle name="Table Sub Head" xfId="16583" xr:uid="{00000000-0005-0000-0000-0000DB4F0000}"/>
    <cellStyle name="Table Text" xfId="16584" xr:uid="{00000000-0005-0000-0000-0000DC4F0000}"/>
    <cellStyle name="Table Title" xfId="16585" xr:uid="{00000000-0005-0000-0000-0000DD4F0000}"/>
    <cellStyle name="Table Units" xfId="16586" xr:uid="{00000000-0005-0000-0000-0000DE4F0000}"/>
    <cellStyle name="Table_FS Dec08 External final ok" xfId="16587" xr:uid="{00000000-0005-0000-0000-0000DF4F0000}"/>
    <cellStyle name="TableSubTitleItalic" xfId="16588" xr:uid="{00000000-0005-0000-0000-0000E04F0000}"/>
    <cellStyle name="TANGGAL" xfId="16589" xr:uid="{00000000-0005-0000-0000-0000E14F0000}"/>
    <cellStyle name="TANGGAL 10" xfId="16590" xr:uid="{00000000-0005-0000-0000-0000E24F0000}"/>
    <cellStyle name="TANGGAL 11" xfId="16591" xr:uid="{00000000-0005-0000-0000-0000E34F0000}"/>
    <cellStyle name="TANGGAL 12" xfId="16592" xr:uid="{00000000-0005-0000-0000-0000E44F0000}"/>
    <cellStyle name="TANGGAL 13" xfId="16593" xr:uid="{00000000-0005-0000-0000-0000E54F0000}"/>
    <cellStyle name="TANGGAL 14" xfId="16594" xr:uid="{00000000-0005-0000-0000-0000E64F0000}"/>
    <cellStyle name="TANGGAL 2" xfId="16595" xr:uid="{00000000-0005-0000-0000-0000E74F0000}"/>
    <cellStyle name="TANGGAL 3" xfId="16596" xr:uid="{00000000-0005-0000-0000-0000E84F0000}"/>
    <cellStyle name="TANGGAL 4" xfId="16597" xr:uid="{00000000-0005-0000-0000-0000E94F0000}"/>
    <cellStyle name="TANGGAL 5" xfId="16598" xr:uid="{00000000-0005-0000-0000-0000EA4F0000}"/>
    <cellStyle name="TANGGAL 6" xfId="16599" xr:uid="{00000000-0005-0000-0000-0000EB4F0000}"/>
    <cellStyle name="TANGGAL 7" xfId="16600" xr:uid="{00000000-0005-0000-0000-0000EC4F0000}"/>
    <cellStyle name="TANGGAL 8" xfId="16601" xr:uid="{00000000-0005-0000-0000-0000ED4F0000}"/>
    <cellStyle name="TANGGAL 9" xfId="16602" xr:uid="{00000000-0005-0000-0000-0000EE4F0000}"/>
    <cellStyle name="TANGGAL_WBS Jaya Trade 2009 010310" xfId="16603" xr:uid="{00000000-0005-0000-0000-0000EF4F0000}"/>
    <cellStyle name="tcn" xfId="16604" xr:uid="{00000000-0005-0000-0000-0000F04F0000}"/>
    <cellStyle name="Tedie sytle" xfId="16605" xr:uid="{00000000-0005-0000-0000-0000F14F0000}"/>
    <cellStyle name="Tedie sytle 10" xfId="16606" xr:uid="{00000000-0005-0000-0000-0000F24F0000}"/>
    <cellStyle name="Tedie sytle 11" xfId="16607" xr:uid="{00000000-0005-0000-0000-0000F34F0000}"/>
    <cellStyle name="Tedie sytle 12" xfId="16608" xr:uid="{00000000-0005-0000-0000-0000F44F0000}"/>
    <cellStyle name="Tedie sytle 13" xfId="16609" xr:uid="{00000000-0005-0000-0000-0000F54F0000}"/>
    <cellStyle name="Tedie sytle 2" xfId="16610" xr:uid="{00000000-0005-0000-0000-0000F64F0000}"/>
    <cellStyle name="Tedie sytle 3" xfId="16611" xr:uid="{00000000-0005-0000-0000-0000F74F0000}"/>
    <cellStyle name="Tedie sytle 4" xfId="16612" xr:uid="{00000000-0005-0000-0000-0000F84F0000}"/>
    <cellStyle name="Tedie sytle 5" xfId="16613" xr:uid="{00000000-0005-0000-0000-0000F94F0000}"/>
    <cellStyle name="Tedie sytle 6" xfId="16614" xr:uid="{00000000-0005-0000-0000-0000FA4F0000}"/>
    <cellStyle name="Tedie sytle 7" xfId="16615" xr:uid="{00000000-0005-0000-0000-0000FB4F0000}"/>
    <cellStyle name="Tedie sytle 8" xfId="16616" xr:uid="{00000000-0005-0000-0000-0000FC4F0000}"/>
    <cellStyle name="Tedie sytle 9" xfId="16617" xr:uid="{00000000-0005-0000-0000-0000FD4F0000}"/>
    <cellStyle name="Telefon" xfId="16618" xr:uid="{00000000-0005-0000-0000-0000FE4F0000}"/>
    <cellStyle name="Template 8" xfId="16619" xr:uid="{00000000-0005-0000-0000-0000FF4F0000}"/>
    <cellStyle name="Template 8 2" xfId="16620" xr:uid="{00000000-0005-0000-0000-000000500000}"/>
    <cellStyle name="Test [green]" xfId="1600" xr:uid="{00000000-0005-0000-0000-000001500000}"/>
    <cellStyle name="Test [green] 10" xfId="16621" xr:uid="{00000000-0005-0000-0000-000002500000}"/>
    <cellStyle name="Test [green] 11" xfId="16622" xr:uid="{00000000-0005-0000-0000-000003500000}"/>
    <cellStyle name="Test [green] 12" xfId="16623" xr:uid="{00000000-0005-0000-0000-000004500000}"/>
    <cellStyle name="Test [green] 13" xfId="16624" xr:uid="{00000000-0005-0000-0000-000005500000}"/>
    <cellStyle name="Test [green] 14" xfId="17772" xr:uid="{00000000-0005-0000-0000-000006500000}"/>
    <cellStyle name="Test [green] 15" xfId="2073" xr:uid="{00000000-0005-0000-0000-000007500000}"/>
    <cellStyle name="Test [green] 2" xfId="1601" xr:uid="{00000000-0005-0000-0000-000008500000}"/>
    <cellStyle name="Test [green] 2 2" xfId="17773" xr:uid="{00000000-0005-0000-0000-000009500000}"/>
    <cellStyle name="Test [green] 2 3" xfId="2074" xr:uid="{00000000-0005-0000-0000-00000A500000}"/>
    <cellStyle name="Test [green] 3" xfId="16625" xr:uid="{00000000-0005-0000-0000-00000B500000}"/>
    <cellStyle name="Test [green] 4" xfId="16626" xr:uid="{00000000-0005-0000-0000-00000C500000}"/>
    <cellStyle name="Test [green] 5" xfId="16627" xr:uid="{00000000-0005-0000-0000-00000D500000}"/>
    <cellStyle name="Test [green] 6" xfId="16628" xr:uid="{00000000-0005-0000-0000-00000E500000}"/>
    <cellStyle name="Test [green] 7" xfId="16629" xr:uid="{00000000-0005-0000-0000-00000F500000}"/>
    <cellStyle name="Test [green] 8" xfId="16630" xr:uid="{00000000-0005-0000-0000-000010500000}"/>
    <cellStyle name="Test [green] 9" xfId="16631" xr:uid="{00000000-0005-0000-0000-000011500000}"/>
    <cellStyle name="test a style" xfId="16632" xr:uid="{00000000-0005-0000-0000-000012500000}"/>
    <cellStyle name="Text 1" xfId="16633" xr:uid="{00000000-0005-0000-0000-000013500000}"/>
    <cellStyle name="Text 2" xfId="16634" xr:uid="{00000000-0005-0000-0000-000014500000}"/>
    <cellStyle name="Text Head 1" xfId="16635" xr:uid="{00000000-0005-0000-0000-000015500000}"/>
    <cellStyle name="Text Head 2" xfId="16636" xr:uid="{00000000-0005-0000-0000-000016500000}"/>
    <cellStyle name="Text Indent 1" xfId="16637" xr:uid="{00000000-0005-0000-0000-000017500000}"/>
    <cellStyle name="Text Indent 2" xfId="16638" xr:uid="{00000000-0005-0000-0000-000018500000}"/>
    <cellStyle name="Text Indent A" xfId="1602" xr:uid="{00000000-0005-0000-0000-000019500000}"/>
    <cellStyle name="Text Indent B" xfId="1603" xr:uid="{00000000-0005-0000-0000-00001A500000}"/>
    <cellStyle name="Text Indent B 10" xfId="16639" xr:uid="{00000000-0005-0000-0000-00001B500000}"/>
    <cellStyle name="Text Indent B 11" xfId="16640" xr:uid="{00000000-0005-0000-0000-00001C500000}"/>
    <cellStyle name="Text Indent B 12" xfId="16641" xr:uid="{00000000-0005-0000-0000-00001D500000}"/>
    <cellStyle name="Text Indent B 13" xfId="16642" xr:uid="{00000000-0005-0000-0000-00001E500000}"/>
    <cellStyle name="Text Indent B 14" xfId="21028" xr:uid="{00000000-0005-0000-0000-00001F500000}"/>
    <cellStyle name="Text Indent B 2" xfId="1604" xr:uid="{00000000-0005-0000-0000-000020500000}"/>
    <cellStyle name="Text Indent B 2 2" xfId="21029" xr:uid="{00000000-0005-0000-0000-000021500000}"/>
    <cellStyle name="Text Indent B 3" xfId="16643" xr:uid="{00000000-0005-0000-0000-000022500000}"/>
    <cellStyle name="Text Indent B 3 2" xfId="21086" xr:uid="{00000000-0005-0000-0000-000023500000}"/>
    <cellStyle name="Text Indent B 4" xfId="16644" xr:uid="{00000000-0005-0000-0000-000024500000}"/>
    <cellStyle name="Text Indent B 5" xfId="16645" xr:uid="{00000000-0005-0000-0000-000025500000}"/>
    <cellStyle name="Text Indent B 6" xfId="16646" xr:uid="{00000000-0005-0000-0000-000026500000}"/>
    <cellStyle name="Text Indent B 7" xfId="16647" xr:uid="{00000000-0005-0000-0000-000027500000}"/>
    <cellStyle name="Text Indent B 8" xfId="16648" xr:uid="{00000000-0005-0000-0000-000028500000}"/>
    <cellStyle name="Text Indent B 9" xfId="16649" xr:uid="{00000000-0005-0000-0000-000029500000}"/>
    <cellStyle name="Text Indent C" xfId="1605" xr:uid="{00000000-0005-0000-0000-00002A500000}"/>
    <cellStyle name="Text Indent C 10" xfId="16650" xr:uid="{00000000-0005-0000-0000-00002B500000}"/>
    <cellStyle name="Text Indent C 11" xfId="16651" xr:uid="{00000000-0005-0000-0000-00002C500000}"/>
    <cellStyle name="Text Indent C 12" xfId="16652" xr:uid="{00000000-0005-0000-0000-00002D500000}"/>
    <cellStyle name="Text Indent C 13" xfId="16653" xr:uid="{00000000-0005-0000-0000-00002E500000}"/>
    <cellStyle name="Text Indent C 14" xfId="21030" xr:uid="{00000000-0005-0000-0000-00002F500000}"/>
    <cellStyle name="Text Indent C 2" xfId="1606" xr:uid="{00000000-0005-0000-0000-000030500000}"/>
    <cellStyle name="Text Indent C 2 2" xfId="21031" xr:uid="{00000000-0005-0000-0000-000031500000}"/>
    <cellStyle name="Text Indent C 3" xfId="16654" xr:uid="{00000000-0005-0000-0000-000032500000}"/>
    <cellStyle name="Text Indent C 3 2" xfId="21087" xr:uid="{00000000-0005-0000-0000-000033500000}"/>
    <cellStyle name="Text Indent C 4" xfId="16655" xr:uid="{00000000-0005-0000-0000-000034500000}"/>
    <cellStyle name="Text Indent C 5" xfId="16656" xr:uid="{00000000-0005-0000-0000-000035500000}"/>
    <cellStyle name="Text Indent C 6" xfId="16657" xr:uid="{00000000-0005-0000-0000-000036500000}"/>
    <cellStyle name="Text Indent C 7" xfId="16658" xr:uid="{00000000-0005-0000-0000-000037500000}"/>
    <cellStyle name="Text Indent C 8" xfId="16659" xr:uid="{00000000-0005-0000-0000-000038500000}"/>
    <cellStyle name="Text Indent C 9" xfId="16660" xr:uid="{00000000-0005-0000-0000-000039500000}"/>
    <cellStyle name="TFCF" xfId="1607" xr:uid="{00000000-0005-0000-0000-00003A500000}"/>
    <cellStyle name="TFCF 10" xfId="16661" xr:uid="{00000000-0005-0000-0000-00003B500000}"/>
    <cellStyle name="TFCF 11" xfId="16662" xr:uid="{00000000-0005-0000-0000-00003C500000}"/>
    <cellStyle name="TFCF 12" xfId="16663" xr:uid="{00000000-0005-0000-0000-00003D500000}"/>
    <cellStyle name="TFCF 13" xfId="16664" xr:uid="{00000000-0005-0000-0000-00003E500000}"/>
    <cellStyle name="TFCF 14" xfId="21032" xr:uid="{00000000-0005-0000-0000-00003F500000}"/>
    <cellStyle name="TFCF 2" xfId="1608" xr:uid="{00000000-0005-0000-0000-000040500000}"/>
    <cellStyle name="TFCF 2 2" xfId="21033" xr:uid="{00000000-0005-0000-0000-000041500000}"/>
    <cellStyle name="TFCF 3" xfId="16665" xr:uid="{00000000-0005-0000-0000-000042500000}"/>
    <cellStyle name="TFCF 3 2" xfId="21088" xr:uid="{00000000-0005-0000-0000-000043500000}"/>
    <cellStyle name="TFCF 4" xfId="16666" xr:uid="{00000000-0005-0000-0000-000044500000}"/>
    <cellStyle name="TFCF 5" xfId="16667" xr:uid="{00000000-0005-0000-0000-000045500000}"/>
    <cellStyle name="TFCF 6" xfId="16668" xr:uid="{00000000-0005-0000-0000-000046500000}"/>
    <cellStyle name="TFCF 7" xfId="16669" xr:uid="{00000000-0005-0000-0000-000047500000}"/>
    <cellStyle name="TFCF 8" xfId="16670" xr:uid="{00000000-0005-0000-0000-000048500000}"/>
    <cellStyle name="TFCF 9" xfId="16671" xr:uid="{00000000-0005-0000-0000-000049500000}"/>
    <cellStyle name="þ" xfId="16672" xr:uid="{00000000-0005-0000-0000-00004A500000}"/>
    <cellStyle name="þ_A3 Dec 31, 2004 - J" xfId="16673" xr:uid="{00000000-0005-0000-0000-00004B500000}"/>
    <cellStyle name="þ_D1.1-D1.6 MS held Mdr-June05" xfId="16674" xr:uid="{00000000-0005-0000-0000-00004C500000}"/>
    <cellStyle name="þ_D1.1-D1.6 MS held Mdr-June05 FINAL" xfId="16675" xr:uid="{00000000-0005-0000-0000-00004D500000}"/>
    <cellStyle name="þ_D1.1-D1.6 MS held Mdr-June05 FINAL_1" xfId="16676" xr:uid="{00000000-0005-0000-0000-00004E500000}"/>
    <cellStyle name="þ_D1.1-D1.6 MS held Mdr-June05 v rev PPAP" xfId="16677" xr:uid="{00000000-0005-0000-0000-00004F500000}"/>
    <cellStyle name="þ_D1.1-D1.6 MS held Mdr-June05 v rev PPAP_1" xfId="16678" xr:uid="{00000000-0005-0000-0000-000050500000}"/>
    <cellStyle name="þ_DPK June 2004" xfId="16679" xr:uid="{00000000-0005-0000-0000-000051500000}"/>
    <cellStyle name="þ_Fund Borr CF" xfId="16680" xr:uid="{00000000-0005-0000-0000-000052500000}"/>
    <cellStyle name="þ_List of Adj TREASURY2(100605)" xfId="16681" xr:uid="{00000000-0005-0000-0000-000053500000}"/>
    <cellStyle name="þ_PPAP" xfId="16682" xr:uid="{00000000-0005-0000-0000-000054500000}"/>
    <cellStyle name="þ_x001d_ð " xfId="16683" xr:uid="{00000000-0005-0000-0000-000055500000}"/>
    <cellStyle name="þ_x001d_ð &amp;ý" xfId="16684" xr:uid="{00000000-0005-0000-0000-000056500000}"/>
    <cellStyle name="þ_x001d_ð &amp;ý&amp;†ýG" xfId="16685" xr:uid="{00000000-0005-0000-0000-000057500000}"/>
    <cellStyle name="þ_x001d_ð &amp;ý&amp;†ýG_x0008_€" xfId="16686" xr:uid="{00000000-0005-0000-0000-000058500000}"/>
    <cellStyle name="þ_x001d_ð &amp;ý&amp;†ýG_x0008_€ " xfId="16687" xr:uid="{00000000-0005-0000-0000-000059500000}"/>
    <cellStyle name="þ_x001d_ð &amp;ý&amp;†ýG_x0008_€ X_x000a__x0007__x0001_" xfId="16688" xr:uid="{00000000-0005-0000-0000-00005A500000}"/>
    <cellStyle name="þ_x001d_ð &amp;ý&amp;†ýG_x0008_€ X_x000a__x0007__x0001__x0001_" xfId="16689" xr:uid="{00000000-0005-0000-0000-00005B500000}"/>
    <cellStyle name="þ_x001d_ð &amp;ý&amp;†ýG_x0008_€ X_x000a__x0007__x0001__x0001_ 10" xfId="16690" xr:uid="{00000000-0005-0000-0000-00005C500000}"/>
    <cellStyle name="þ_x001d_ð &amp;ý&amp;†ýG_x0008_€ X_x000a__x0007__x0001__x0001_ 11" xfId="16691" xr:uid="{00000000-0005-0000-0000-00005D500000}"/>
    <cellStyle name="þ_x001d_ð &amp;ý&amp;†ýG_x0008_€ X_x000a__x0007__x0001__x0001_ 12" xfId="16692" xr:uid="{00000000-0005-0000-0000-00005E500000}"/>
    <cellStyle name="þ_x001d_ð &amp;ý&amp;†ýG_x0008_€ X_x000a__x0007__x0001__x0001_ 13" xfId="16693" xr:uid="{00000000-0005-0000-0000-00005F500000}"/>
    <cellStyle name="þ_x001d_ð &amp;ý&amp;†ýG_x0008_€ X_x000a__x0007__x0001__x0001_ 2" xfId="16694" xr:uid="{00000000-0005-0000-0000-000060500000}"/>
    <cellStyle name="þ_x001d_ð &amp;ý&amp;†ýG_x0008_€ X_x000a__x0007__x0001__x0001_ 3" xfId="16695" xr:uid="{00000000-0005-0000-0000-000061500000}"/>
    <cellStyle name="þ_x001d_ð &amp;ý&amp;†ýG_x0008_€ X_x000a__x0007__x0001__x0001_ 4" xfId="16696" xr:uid="{00000000-0005-0000-0000-000062500000}"/>
    <cellStyle name="þ_x001d_ð &amp;ý&amp;†ýG_x0008_€ X_x000a__x0007__x0001__x0001_ 5" xfId="16697" xr:uid="{00000000-0005-0000-0000-000063500000}"/>
    <cellStyle name="þ_x001d_ð &amp;ý&amp;†ýG_x0008_€ X_x000a__x0007__x0001__x0001_ 6" xfId="16698" xr:uid="{00000000-0005-0000-0000-000064500000}"/>
    <cellStyle name="þ_x001d_ð &amp;ý&amp;†ýG_x0008_€ X_x000a__x0007__x0001__x0001_ 7" xfId="16699" xr:uid="{00000000-0005-0000-0000-000065500000}"/>
    <cellStyle name="þ_x001d_ð &amp;ý&amp;†ýG_x0008_€ X_x000a__x0007__x0001__x0001_ 8" xfId="16700" xr:uid="{00000000-0005-0000-0000-000066500000}"/>
    <cellStyle name="þ_x001d_ð &amp;ý&amp;†ýG_x0008_€ X_x000a__x0007__x0001__x0001_ 9" xfId="16701" xr:uid="{00000000-0005-0000-0000-000067500000}"/>
    <cellStyle name="þ_x001d_ð &amp;ý&amp;†ýG_x0008_ X_x000a__x0007__x0001__x0001_" xfId="677" xr:uid="{00000000-0005-0000-0000-000068500000}"/>
    <cellStyle name="þ_x001d_ð &amp;ý&amp;†ýG_x0008_ X_x000a__x0007__x0001__x0001_ 2" xfId="16702" xr:uid="{00000000-0005-0000-0000-000069500000}"/>
    <cellStyle name="þ_x001d_ð &amp;ý&amp;†ýG_x0008_ X_x000a__x0007__x0001__x0001_ 3" xfId="890" xr:uid="{00000000-0005-0000-0000-00006A500000}"/>
    <cellStyle name="þ_x001d_ð+&amp;„ý›&amp;}ý_x000b__x0008__x0011__x000b_å_x000b__x0007__x0001__x0001_" xfId="16703" xr:uid="{00000000-0005-0000-0000-00006B500000}"/>
    <cellStyle name="þ_x001d_ð+&amp;„ý›&amp;}ý_x000b__x0008__x0011__x000b_å_x000b__x0007__x0001__x0001_ 2" xfId="16704" xr:uid="{00000000-0005-0000-0000-00006C500000}"/>
    <cellStyle name="Thousands" xfId="16705" xr:uid="{00000000-0005-0000-0000-00006D500000}"/>
    <cellStyle name="Tickmark" xfId="16706" xr:uid="{00000000-0005-0000-0000-00006E500000}"/>
    <cellStyle name="Tickmark 2" xfId="16707" xr:uid="{00000000-0005-0000-0000-00006F500000}"/>
    <cellStyle name="Times New Roman" xfId="16708" xr:uid="{00000000-0005-0000-0000-000070500000}"/>
    <cellStyle name="Title  - Style1" xfId="16709" xr:uid="{00000000-0005-0000-0000-000071500000}"/>
    <cellStyle name="Title - PROJECT" xfId="16710" xr:uid="{00000000-0005-0000-0000-000072500000}"/>
    <cellStyle name="Title - Underline" xfId="16711" xr:uid="{00000000-0005-0000-0000-000073500000}"/>
    <cellStyle name="Title 10" xfId="16712" xr:uid="{00000000-0005-0000-0000-000074500000}"/>
    <cellStyle name="Title 10 2" xfId="16713" xr:uid="{00000000-0005-0000-0000-000075500000}"/>
    <cellStyle name="Title 100" xfId="16714" xr:uid="{00000000-0005-0000-0000-000076500000}"/>
    <cellStyle name="Title 101" xfId="16715" xr:uid="{00000000-0005-0000-0000-000077500000}"/>
    <cellStyle name="Title 102" xfId="21034" xr:uid="{00000000-0005-0000-0000-000078500000}"/>
    <cellStyle name="Title 103" xfId="21123" xr:uid="{00000000-0005-0000-0000-000079500000}"/>
    <cellStyle name="Title 104" xfId="20894" xr:uid="{00000000-0005-0000-0000-00007A500000}"/>
    <cellStyle name="Title 105" xfId="21119" xr:uid="{00000000-0005-0000-0000-00007B500000}"/>
    <cellStyle name="Title 106" xfId="21131" xr:uid="{00000000-0005-0000-0000-00007C500000}"/>
    <cellStyle name="Title 107" xfId="21118" xr:uid="{00000000-0005-0000-0000-00007D500000}"/>
    <cellStyle name="Title 108" xfId="20594" xr:uid="{00000000-0005-0000-0000-00007E500000}"/>
    <cellStyle name="Title 11" xfId="16716" xr:uid="{00000000-0005-0000-0000-00007F500000}"/>
    <cellStyle name="Title 11 2" xfId="16717" xr:uid="{00000000-0005-0000-0000-000080500000}"/>
    <cellStyle name="Title 12" xfId="16718" xr:uid="{00000000-0005-0000-0000-000081500000}"/>
    <cellStyle name="Title 12 2" xfId="16719" xr:uid="{00000000-0005-0000-0000-000082500000}"/>
    <cellStyle name="Title 13" xfId="16720" xr:uid="{00000000-0005-0000-0000-000083500000}"/>
    <cellStyle name="Title 13 2" xfId="16721" xr:uid="{00000000-0005-0000-0000-000084500000}"/>
    <cellStyle name="Title 14" xfId="16722" xr:uid="{00000000-0005-0000-0000-000085500000}"/>
    <cellStyle name="Title 14 2" xfId="16723" xr:uid="{00000000-0005-0000-0000-000086500000}"/>
    <cellStyle name="Title 15" xfId="16724" xr:uid="{00000000-0005-0000-0000-000087500000}"/>
    <cellStyle name="Title 15 2" xfId="16725" xr:uid="{00000000-0005-0000-0000-000088500000}"/>
    <cellStyle name="Title 16" xfId="16726" xr:uid="{00000000-0005-0000-0000-000089500000}"/>
    <cellStyle name="Title 16 2" xfId="16727" xr:uid="{00000000-0005-0000-0000-00008A500000}"/>
    <cellStyle name="Title 17" xfId="16728" xr:uid="{00000000-0005-0000-0000-00008B500000}"/>
    <cellStyle name="Title 17 2" xfId="16729" xr:uid="{00000000-0005-0000-0000-00008C500000}"/>
    <cellStyle name="Title 18" xfId="16730" xr:uid="{00000000-0005-0000-0000-00008D500000}"/>
    <cellStyle name="Title 18 2" xfId="16731" xr:uid="{00000000-0005-0000-0000-00008E500000}"/>
    <cellStyle name="Title 19" xfId="16732" xr:uid="{00000000-0005-0000-0000-00008F500000}"/>
    <cellStyle name="Title 19 2" xfId="16733" xr:uid="{00000000-0005-0000-0000-000090500000}"/>
    <cellStyle name="Title 2" xfId="2040" xr:uid="{00000000-0005-0000-0000-000091500000}"/>
    <cellStyle name="Title 2 2" xfId="16735" xr:uid="{00000000-0005-0000-0000-000092500000}"/>
    <cellStyle name="Title 2 3" xfId="16736" xr:uid="{00000000-0005-0000-0000-000093500000}"/>
    <cellStyle name="Title 2 4" xfId="21035" xr:uid="{00000000-0005-0000-0000-000094500000}"/>
    <cellStyle name="Title 2 5" xfId="16734" xr:uid="{00000000-0005-0000-0000-000095500000}"/>
    <cellStyle name="Title 20" xfId="16737" xr:uid="{00000000-0005-0000-0000-000096500000}"/>
    <cellStyle name="Title 20 2" xfId="16738" xr:uid="{00000000-0005-0000-0000-000097500000}"/>
    <cellStyle name="Title 21" xfId="16739" xr:uid="{00000000-0005-0000-0000-000098500000}"/>
    <cellStyle name="Title 21 2" xfId="16740" xr:uid="{00000000-0005-0000-0000-000099500000}"/>
    <cellStyle name="Title 22" xfId="16741" xr:uid="{00000000-0005-0000-0000-00009A500000}"/>
    <cellStyle name="Title 22 2" xfId="16742" xr:uid="{00000000-0005-0000-0000-00009B500000}"/>
    <cellStyle name="Title 23" xfId="16743" xr:uid="{00000000-0005-0000-0000-00009C500000}"/>
    <cellStyle name="Title 23 2" xfId="16744" xr:uid="{00000000-0005-0000-0000-00009D500000}"/>
    <cellStyle name="Title 24" xfId="16745" xr:uid="{00000000-0005-0000-0000-00009E500000}"/>
    <cellStyle name="Title 24 2" xfId="16746" xr:uid="{00000000-0005-0000-0000-00009F500000}"/>
    <cellStyle name="Title 25" xfId="16747" xr:uid="{00000000-0005-0000-0000-0000A0500000}"/>
    <cellStyle name="Title 25 2" xfId="16748" xr:uid="{00000000-0005-0000-0000-0000A1500000}"/>
    <cellStyle name="Title 26" xfId="16749" xr:uid="{00000000-0005-0000-0000-0000A2500000}"/>
    <cellStyle name="Title 26 2" xfId="16750" xr:uid="{00000000-0005-0000-0000-0000A3500000}"/>
    <cellStyle name="Title 27" xfId="16751" xr:uid="{00000000-0005-0000-0000-0000A4500000}"/>
    <cellStyle name="Title 28" xfId="16752" xr:uid="{00000000-0005-0000-0000-0000A5500000}"/>
    <cellStyle name="Title 29" xfId="16753" xr:uid="{00000000-0005-0000-0000-0000A6500000}"/>
    <cellStyle name="Title 3" xfId="2041" xr:uid="{00000000-0005-0000-0000-0000A7500000}"/>
    <cellStyle name="Title 3 2" xfId="16755" xr:uid="{00000000-0005-0000-0000-0000A8500000}"/>
    <cellStyle name="Title 3 3" xfId="21036" xr:uid="{00000000-0005-0000-0000-0000A9500000}"/>
    <cellStyle name="Title 3 4" xfId="16754" xr:uid="{00000000-0005-0000-0000-0000AA500000}"/>
    <cellStyle name="Title 30" xfId="16756" xr:uid="{00000000-0005-0000-0000-0000AB500000}"/>
    <cellStyle name="Title 31" xfId="16757" xr:uid="{00000000-0005-0000-0000-0000AC500000}"/>
    <cellStyle name="Title 32" xfId="16758" xr:uid="{00000000-0005-0000-0000-0000AD500000}"/>
    <cellStyle name="Title 33" xfId="16759" xr:uid="{00000000-0005-0000-0000-0000AE500000}"/>
    <cellStyle name="Title 34" xfId="16760" xr:uid="{00000000-0005-0000-0000-0000AF500000}"/>
    <cellStyle name="Title 35" xfId="16761" xr:uid="{00000000-0005-0000-0000-0000B0500000}"/>
    <cellStyle name="Title 36" xfId="16762" xr:uid="{00000000-0005-0000-0000-0000B1500000}"/>
    <cellStyle name="Title 37" xfId="16763" xr:uid="{00000000-0005-0000-0000-0000B2500000}"/>
    <cellStyle name="Title 38" xfId="16764" xr:uid="{00000000-0005-0000-0000-0000B3500000}"/>
    <cellStyle name="Title 39" xfId="16765" xr:uid="{00000000-0005-0000-0000-0000B4500000}"/>
    <cellStyle name="Title 4" xfId="2042" xr:uid="{00000000-0005-0000-0000-0000B5500000}"/>
    <cellStyle name="Title 4 2" xfId="16767" xr:uid="{00000000-0005-0000-0000-0000B6500000}"/>
    <cellStyle name="Title 4 3" xfId="21037" xr:uid="{00000000-0005-0000-0000-0000B7500000}"/>
    <cellStyle name="Title 4 4" xfId="16766" xr:uid="{00000000-0005-0000-0000-0000B8500000}"/>
    <cellStyle name="Title 40" xfId="16768" xr:uid="{00000000-0005-0000-0000-0000B9500000}"/>
    <cellStyle name="Title 41" xfId="16769" xr:uid="{00000000-0005-0000-0000-0000BA500000}"/>
    <cellStyle name="Title 42" xfId="16770" xr:uid="{00000000-0005-0000-0000-0000BB500000}"/>
    <cellStyle name="Title 43" xfId="16771" xr:uid="{00000000-0005-0000-0000-0000BC500000}"/>
    <cellStyle name="Title 44" xfId="16772" xr:uid="{00000000-0005-0000-0000-0000BD500000}"/>
    <cellStyle name="Title 45" xfId="16773" xr:uid="{00000000-0005-0000-0000-0000BE500000}"/>
    <cellStyle name="Title 46" xfId="16774" xr:uid="{00000000-0005-0000-0000-0000BF500000}"/>
    <cellStyle name="Title 47" xfId="16775" xr:uid="{00000000-0005-0000-0000-0000C0500000}"/>
    <cellStyle name="Title 48" xfId="16776" xr:uid="{00000000-0005-0000-0000-0000C1500000}"/>
    <cellStyle name="Title 49" xfId="16777" xr:uid="{00000000-0005-0000-0000-0000C2500000}"/>
    <cellStyle name="Title 5" xfId="16778" xr:uid="{00000000-0005-0000-0000-0000C3500000}"/>
    <cellStyle name="Title 5 2" xfId="16779" xr:uid="{00000000-0005-0000-0000-0000C4500000}"/>
    <cellStyle name="Title 5 3" xfId="21038" xr:uid="{00000000-0005-0000-0000-0000C5500000}"/>
    <cellStyle name="Title 50" xfId="16780" xr:uid="{00000000-0005-0000-0000-0000C6500000}"/>
    <cellStyle name="Title 51" xfId="16781" xr:uid="{00000000-0005-0000-0000-0000C7500000}"/>
    <cellStyle name="Title 52" xfId="16782" xr:uid="{00000000-0005-0000-0000-0000C8500000}"/>
    <cellStyle name="Title 53" xfId="16783" xr:uid="{00000000-0005-0000-0000-0000C9500000}"/>
    <cellStyle name="Title 54" xfId="16784" xr:uid="{00000000-0005-0000-0000-0000CA500000}"/>
    <cellStyle name="Title 55" xfId="16785" xr:uid="{00000000-0005-0000-0000-0000CB500000}"/>
    <cellStyle name="Title 56" xfId="16786" xr:uid="{00000000-0005-0000-0000-0000CC500000}"/>
    <cellStyle name="Title 57" xfId="16787" xr:uid="{00000000-0005-0000-0000-0000CD500000}"/>
    <cellStyle name="Title 58" xfId="16788" xr:uid="{00000000-0005-0000-0000-0000CE500000}"/>
    <cellStyle name="Title 59" xfId="16789" xr:uid="{00000000-0005-0000-0000-0000CF500000}"/>
    <cellStyle name="Title 6" xfId="16790" xr:uid="{00000000-0005-0000-0000-0000D0500000}"/>
    <cellStyle name="Title 6 2" xfId="16791" xr:uid="{00000000-0005-0000-0000-0000D1500000}"/>
    <cellStyle name="Title 60" xfId="16792" xr:uid="{00000000-0005-0000-0000-0000D2500000}"/>
    <cellStyle name="Title 61" xfId="16793" xr:uid="{00000000-0005-0000-0000-0000D3500000}"/>
    <cellStyle name="Title 62" xfId="16794" xr:uid="{00000000-0005-0000-0000-0000D4500000}"/>
    <cellStyle name="Title 63" xfId="16795" xr:uid="{00000000-0005-0000-0000-0000D5500000}"/>
    <cellStyle name="Title 64" xfId="16796" xr:uid="{00000000-0005-0000-0000-0000D6500000}"/>
    <cellStyle name="Title 65" xfId="16797" xr:uid="{00000000-0005-0000-0000-0000D7500000}"/>
    <cellStyle name="Title 66" xfId="16798" xr:uid="{00000000-0005-0000-0000-0000D8500000}"/>
    <cellStyle name="Title 67" xfId="16799" xr:uid="{00000000-0005-0000-0000-0000D9500000}"/>
    <cellStyle name="Title 68" xfId="16800" xr:uid="{00000000-0005-0000-0000-0000DA500000}"/>
    <cellStyle name="Title 69" xfId="16801" xr:uid="{00000000-0005-0000-0000-0000DB500000}"/>
    <cellStyle name="Title 7" xfId="16802" xr:uid="{00000000-0005-0000-0000-0000DC500000}"/>
    <cellStyle name="Title 7 2" xfId="16803" xr:uid="{00000000-0005-0000-0000-0000DD500000}"/>
    <cellStyle name="Title 70" xfId="16804" xr:uid="{00000000-0005-0000-0000-0000DE500000}"/>
    <cellStyle name="Title 71" xfId="16805" xr:uid="{00000000-0005-0000-0000-0000DF500000}"/>
    <cellStyle name="Title 72" xfId="16806" xr:uid="{00000000-0005-0000-0000-0000E0500000}"/>
    <cellStyle name="Title 73" xfId="16807" xr:uid="{00000000-0005-0000-0000-0000E1500000}"/>
    <cellStyle name="Title 74" xfId="16808" xr:uid="{00000000-0005-0000-0000-0000E2500000}"/>
    <cellStyle name="Title 75" xfId="16809" xr:uid="{00000000-0005-0000-0000-0000E3500000}"/>
    <cellStyle name="Title 76" xfId="16810" xr:uid="{00000000-0005-0000-0000-0000E4500000}"/>
    <cellStyle name="Title 77" xfId="16811" xr:uid="{00000000-0005-0000-0000-0000E5500000}"/>
    <cellStyle name="Title 78" xfId="16812" xr:uid="{00000000-0005-0000-0000-0000E6500000}"/>
    <cellStyle name="Title 79" xfId="16813" xr:uid="{00000000-0005-0000-0000-0000E7500000}"/>
    <cellStyle name="Title 8" xfId="16814" xr:uid="{00000000-0005-0000-0000-0000E8500000}"/>
    <cellStyle name="Title 8 2" xfId="16815" xr:uid="{00000000-0005-0000-0000-0000E9500000}"/>
    <cellStyle name="Title 80" xfId="16816" xr:uid="{00000000-0005-0000-0000-0000EA500000}"/>
    <cellStyle name="Title 81" xfId="16817" xr:uid="{00000000-0005-0000-0000-0000EB500000}"/>
    <cellStyle name="Title 82" xfId="16818" xr:uid="{00000000-0005-0000-0000-0000EC500000}"/>
    <cellStyle name="Title 83" xfId="16819" xr:uid="{00000000-0005-0000-0000-0000ED500000}"/>
    <cellStyle name="Title 84" xfId="16820" xr:uid="{00000000-0005-0000-0000-0000EE500000}"/>
    <cellStyle name="Title 85" xfId="16821" xr:uid="{00000000-0005-0000-0000-0000EF500000}"/>
    <cellStyle name="Title 86" xfId="16822" xr:uid="{00000000-0005-0000-0000-0000F0500000}"/>
    <cellStyle name="Title 87" xfId="16823" xr:uid="{00000000-0005-0000-0000-0000F1500000}"/>
    <cellStyle name="Title 88" xfId="16824" xr:uid="{00000000-0005-0000-0000-0000F2500000}"/>
    <cellStyle name="Title 89" xfId="16825" xr:uid="{00000000-0005-0000-0000-0000F3500000}"/>
    <cellStyle name="Title 9" xfId="16826" xr:uid="{00000000-0005-0000-0000-0000F4500000}"/>
    <cellStyle name="Title 9 2" xfId="16827" xr:uid="{00000000-0005-0000-0000-0000F5500000}"/>
    <cellStyle name="Title 90" xfId="16828" xr:uid="{00000000-0005-0000-0000-0000F6500000}"/>
    <cellStyle name="Title 91" xfId="16829" xr:uid="{00000000-0005-0000-0000-0000F7500000}"/>
    <cellStyle name="Title 92" xfId="16830" xr:uid="{00000000-0005-0000-0000-0000F8500000}"/>
    <cellStyle name="Title 93" xfId="16831" xr:uid="{00000000-0005-0000-0000-0000F9500000}"/>
    <cellStyle name="Title 94" xfId="16832" xr:uid="{00000000-0005-0000-0000-0000FA500000}"/>
    <cellStyle name="Title 95" xfId="16833" xr:uid="{00000000-0005-0000-0000-0000FB500000}"/>
    <cellStyle name="Title 96" xfId="16834" xr:uid="{00000000-0005-0000-0000-0000FC500000}"/>
    <cellStyle name="Title 97" xfId="16835" xr:uid="{00000000-0005-0000-0000-0000FD500000}"/>
    <cellStyle name="Title 98" xfId="16836" xr:uid="{00000000-0005-0000-0000-0000FE500000}"/>
    <cellStyle name="Title 99" xfId="16837" xr:uid="{00000000-0005-0000-0000-0000FF500000}"/>
    <cellStyle name="Title: Bold 20 pt." xfId="16838" xr:uid="{00000000-0005-0000-0000-000000510000}"/>
    <cellStyle name="title1" xfId="16839" xr:uid="{00000000-0005-0000-0000-000001510000}"/>
    <cellStyle name="title2" xfId="16840" xr:uid="{00000000-0005-0000-0000-000002510000}"/>
    <cellStyle name="TitleCenter" xfId="16841" xr:uid="{00000000-0005-0000-0000-000003510000}"/>
    <cellStyle name="Titles" xfId="16842" xr:uid="{00000000-0005-0000-0000-000004510000}"/>
    <cellStyle name="Titles - Col. Headings" xfId="16843" xr:uid="{00000000-0005-0000-0000-000005510000}"/>
    <cellStyle name="Titles - Other" xfId="16844" xr:uid="{00000000-0005-0000-0000-000006510000}"/>
    <cellStyle name="Título" xfId="16845" xr:uid="{00000000-0005-0000-0000-000007510000}"/>
    <cellStyle name="Título 2" xfId="21193" xr:uid="{00000000-0005-0000-0000-000008510000}"/>
    <cellStyle name="tn" xfId="16846" xr:uid="{00000000-0005-0000-0000-000009510000}"/>
    <cellStyle name="TOC 1" xfId="16847" xr:uid="{00000000-0005-0000-0000-00000A510000}"/>
    <cellStyle name="TOC 2" xfId="16848" xr:uid="{00000000-0005-0000-0000-00000B510000}"/>
    <cellStyle name="Top Row" xfId="16849" xr:uid="{00000000-0005-0000-0000-00000C510000}"/>
    <cellStyle name="Total 10" xfId="16850" xr:uid="{00000000-0005-0000-0000-00000D510000}"/>
    <cellStyle name="Total 100" xfId="16851" xr:uid="{00000000-0005-0000-0000-00000E510000}"/>
    <cellStyle name="Total 101" xfId="16852" xr:uid="{00000000-0005-0000-0000-00000F510000}"/>
    <cellStyle name="Total 102" xfId="16853" xr:uid="{00000000-0005-0000-0000-000010510000}"/>
    <cellStyle name="Total 103" xfId="16854" xr:uid="{00000000-0005-0000-0000-000011510000}"/>
    <cellStyle name="Total 104" xfId="16855" xr:uid="{00000000-0005-0000-0000-000012510000}"/>
    <cellStyle name="Total 105" xfId="16856" xr:uid="{00000000-0005-0000-0000-000013510000}"/>
    <cellStyle name="Total 106" xfId="16857" xr:uid="{00000000-0005-0000-0000-000014510000}"/>
    <cellStyle name="Total 107" xfId="16858" xr:uid="{00000000-0005-0000-0000-000015510000}"/>
    <cellStyle name="Total 108" xfId="16859" xr:uid="{00000000-0005-0000-0000-000016510000}"/>
    <cellStyle name="Total 109" xfId="16860" xr:uid="{00000000-0005-0000-0000-000017510000}"/>
    <cellStyle name="Total 11" xfId="16861" xr:uid="{00000000-0005-0000-0000-000018510000}"/>
    <cellStyle name="Total 110" xfId="16862" xr:uid="{00000000-0005-0000-0000-000019510000}"/>
    <cellStyle name="Total 111" xfId="16863" xr:uid="{00000000-0005-0000-0000-00001A510000}"/>
    <cellStyle name="Total 112" xfId="16864" xr:uid="{00000000-0005-0000-0000-00001B510000}"/>
    <cellStyle name="Total 113" xfId="16865" xr:uid="{00000000-0005-0000-0000-00001C510000}"/>
    <cellStyle name="Total 114" xfId="16866" xr:uid="{00000000-0005-0000-0000-00001D510000}"/>
    <cellStyle name="Total 115" xfId="16867" xr:uid="{00000000-0005-0000-0000-00001E510000}"/>
    <cellStyle name="Total 116" xfId="16868" xr:uid="{00000000-0005-0000-0000-00001F510000}"/>
    <cellStyle name="Total 117" xfId="16869" xr:uid="{00000000-0005-0000-0000-000020510000}"/>
    <cellStyle name="Total 118" xfId="16870" xr:uid="{00000000-0005-0000-0000-000021510000}"/>
    <cellStyle name="Total 119" xfId="16871" xr:uid="{00000000-0005-0000-0000-000022510000}"/>
    <cellStyle name="Total 12" xfId="16872" xr:uid="{00000000-0005-0000-0000-000023510000}"/>
    <cellStyle name="Total 120" xfId="16873" xr:uid="{00000000-0005-0000-0000-000024510000}"/>
    <cellStyle name="Total 121" xfId="16874" xr:uid="{00000000-0005-0000-0000-000025510000}"/>
    <cellStyle name="Total 122" xfId="16875" xr:uid="{00000000-0005-0000-0000-000026510000}"/>
    <cellStyle name="Total 123" xfId="16876" xr:uid="{00000000-0005-0000-0000-000027510000}"/>
    <cellStyle name="Total 124" xfId="16877" xr:uid="{00000000-0005-0000-0000-000028510000}"/>
    <cellStyle name="Total 125" xfId="16878" xr:uid="{00000000-0005-0000-0000-000029510000}"/>
    <cellStyle name="Total 126" xfId="16879" xr:uid="{00000000-0005-0000-0000-00002A510000}"/>
    <cellStyle name="Total 127" xfId="16880" xr:uid="{00000000-0005-0000-0000-00002B510000}"/>
    <cellStyle name="Total 128" xfId="16881" xr:uid="{00000000-0005-0000-0000-00002C510000}"/>
    <cellStyle name="Total 129" xfId="16882" xr:uid="{00000000-0005-0000-0000-00002D510000}"/>
    <cellStyle name="Total 13" xfId="16883" xr:uid="{00000000-0005-0000-0000-00002E510000}"/>
    <cellStyle name="Total 130" xfId="16884" xr:uid="{00000000-0005-0000-0000-00002F510000}"/>
    <cellStyle name="Total 131" xfId="16885" xr:uid="{00000000-0005-0000-0000-000030510000}"/>
    <cellStyle name="Total 132" xfId="16886" xr:uid="{00000000-0005-0000-0000-000031510000}"/>
    <cellStyle name="Total 133" xfId="16887" xr:uid="{00000000-0005-0000-0000-000032510000}"/>
    <cellStyle name="Total 134" xfId="16888" xr:uid="{00000000-0005-0000-0000-000033510000}"/>
    <cellStyle name="Total 135" xfId="16889" xr:uid="{00000000-0005-0000-0000-000034510000}"/>
    <cellStyle name="Total 136" xfId="16890" xr:uid="{00000000-0005-0000-0000-000035510000}"/>
    <cellStyle name="Total 137" xfId="16891" xr:uid="{00000000-0005-0000-0000-000036510000}"/>
    <cellStyle name="Total 138" xfId="16892" xr:uid="{00000000-0005-0000-0000-000037510000}"/>
    <cellStyle name="Total 139" xfId="16893" xr:uid="{00000000-0005-0000-0000-000038510000}"/>
    <cellStyle name="Total 14" xfId="16894" xr:uid="{00000000-0005-0000-0000-000039510000}"/>
    <cellStyle name="Total 140" xfId="16895" xr:uid="{00000000-0005-0000-0000-00003A510000}"/>
    <cellStyle name="Total 141" xfId="16896" xr:uid="{00000000-0005-0000-0000-00003B510000}"/>
    <cellStyle name="Total 142" xfId="16897" xr:uid="{00000000-0005-0000-0000-00003C510000}"/>
    <cellStyle name="Total 143" xfId="16898" xr:uid="{00000000-0005-0000-0000-00003D510000}"/>
    <cellStyle name="Total 144" xfId="16899" xr:uid="{00000000-0005-0000-0000-00003E510000}"/>
    <cellStyle name="Total 145" xfId="16900" xr:uid="{00000000-0005-0000-0000-00003F510000}"/>
    <cellStyle name="Total 146" xfId="16901" xr:uid="{00000000-0005-0000-0000-000040510000}"/>
    <cellStyle name="Total 147" xfId="16902" xr:uid="{00000000-0005-0000-0000-000041510000}"/>
    <cellStyle name="Total 148" xfId="16903" xr:uid="{00000000-0005-0000-0000-000042510000}"/>
    <cellStyle name="Total 149" xfId="16904" xr:uid="{00000000-0005-0000-0000-000043510000}"/>
    <cellStyle name="Total 15" xfId="16905" xr:uid="{00000000-0005-0000-0000-000044510000}"/>
    <cellStyle name="Total 150" xfId="16906" xr:uid="{00000000-0005-0000-0000-000045510000}"/>
    <cellStyle name="Total 151" xfId="16907" xr:uid="{00000000-0005-0000-0000-000046510000}"/>
    <cellStyle name="Total 152" xfId="16908" xr:uid="{00000000-0005-0000-0000-000047510000}"/>
    <cellStyle name="Total 153" xfId="16909" xr:uid="{00000000-0005-0000-0000-000048510000}"/>
    <cellStyle name="Total 154" xfId="16910" xr:uid="{00000000-0005-0000-0000-000049510000}"/>
    <cellStyle name="Total 155" xfId="16911" xr:uid="{00000000-0005-0000-0000-00004A510000}"/>
    <cellStyle name="Total 156" xfId="16912" xr:uid="{00000000-0005-0000-0000-00004B510000}"/>
    <cellStyle name="Total 157" xfId="16913" xr:uid="{00000000-0005-0000-0000-00004C510000}"/>
    <cellStyle name="Total 158" xfId="16914" xr:uid="{00000000-0005-0000-0000-00004D510000}"/>
    <cellStyle name="Total 159" xfId="16915" xr:uid="{00000000-0005-0000-0000-00004E510000}"/>
    <cellStyle name="Total 16" xfId="16916" xr:uid="{00000000-0005-0000-0000-00004F510000}"/>
    <cellStyle name="Total 160" xfId="16917" xr:uid="{00000000-0005-0000-0000-000050510000}"/>
    <cellStyle name="Total 161" xfId="16918" xr:uid="{00000000-0005-0000-0000-000051510000}"/>
    <cellStyle name="Total 162" xfId="16919" xr:uid="{00000000-0005-0000-0000-000052510000}"/>
    <cellStyle name="Total 163" xfId="16920" xr:uid="{00000000-0005-0000-0000-000053510000}"/>
    <cellStyle name="Total 164" xfId="16921" xr:uid="{00000000-0005-0000-0000-000054510000}"/>
    <cellStyle name="Total 165" xfId="16922" xr:uid="{00000000-0005-0000-0000-000055510000}"/>
    <cellStyle name="Total 166" xfId="16923" xr:uid="{00000000-0005-0000-0000-000056510000}"/>
    <cellStyle name="Total 167" xfId="16924" xr:uid="{00000000-0005-0000-0000-000057510000}"/>
    <cellStyle name="Total 168" xfId="16925" xr:uid="{00000000-0005-0000-0000-000058510000}"/>
    <cellStyle name="Total 169" xfId="16926" xr:uid="{00000000-0005-0000-0000-000059510000}"/>
    <cellStyle name="Total 17" xfId="16927" xr:uid="{00000000-0005-0000-0000-00005A510000}"/>
    <cellStyle name="Total 170" xfId="16928" xr:uid="{00000000-0005-0000-0000-00005B510000}"/>
    <cellStyle name="Total 171" xfId="16929" xr:uid="{00000000-0005-0000-0000-00005C510000}"/>
    <cellStyle name="Total 172" xfId="16930" xr:uid="{00000000-0005-0000-0000-00005D510000}"/>
    <cellStyle name="Total 173" xfId="16931" xr:uid="{00000000-0005-0000-0000-00005E510000}"/>
    <cellStyle name="Total 174" xfId="16932" xr:uid="{00000000-0005-0000-0000-00005F510000}"/>
    <cellStyle name="Total 175" xfId="16933" xr:uid="{00000000-0005-0000-0000-000060510000}"/>
    <cellStyle name="Total 176" xfId="16934" xr:uid="{00000000-0005-0000-0000-000061510000}"/>
    <cellStyle name="Total 177" xfId="16935" xr:uid="{00000000-0005-0000-0000-000062510000}"/>
    <cellStyle name="Total 178" xfId="16936" xr:uid="{00000000-0005-0000-0000-000063510000}"/>
    <cellStyle name="Total 179" xfId="16937" xr:uid="{00000000-0005-0000-0000-000064510000}"/>
    <cellStyle name="Total 18" xfId="16938" xr:uid="{00000000-0005-0000-0000-000065510000}"/>
    <cellStyle name="Total 180" xfId="16939" xr:uid="{00000000-0005-0000-0000-000066510000}"/>
    <cellStyle name="Total 181" xfId="16940" xr:uid="{00000000-0005-0000-0000-000067510000}"/>
    <cellStyle name="Total 182" xfId="16941" xr:uid="{00000000-0005-0000-0000-000068510000}"/>
    <cellStyle name="Total 183" xfId="16942" xr:uid="{00000000-0005-0000-0000-000069510000}"/>
    <cellStyle name="Total 184" xfId="16943" xr:uid="{00000000-0005-0000-0000-00006A510000}"/>
    <cellStyle name="Total 185" xfId="21039" xr:uid="{00000000-0005-0000-0000-00006B510000}"/>
    <cellStyle name="Total 19" xfId="16944" xr:uid="{00000000-0005-0000-0000-00006C510000}"/>
    <cellStyle name="Total 2" xfId="2043" xr:uid="{00000000-0005-0000-0000-00006D510000}"/>
    <cellStyle name="Total 2 10" xfId="16946" xr:uid="{00000000-0005-0000-0000-00006E510000}"/>
    <cellStyle name="Total 2 11" xfId="16947" xr:uid="{00000000-0005-0000-0000-00006F510000}"/>
    <cellStyle name="Total 2 12" xfId="16948" xr:uid="{00000000-0005-0000-0000-000070510000}"/>
    <cellStyle name="Total 2 13" xfId="16949" xr:uid="{00000000-0005-0000-0000-000071510000}"/>
    <cellStyle name="Total 2 14" xfId="16950" xr:uid="{00000000-0005-0000-0000-000072510000}"/>
    <cellStyle name="Total 2 15" xfId="16951" xr:uid="{00000000-0005-0000-0000-000073510000}"/>
    <cellStyle name="Total 2 16" xfId="16952" xr:uid="{00000000-0005-0000-0000-000074510000}"/>
    <cellStyle name="Total 2 17" xfId="16953" xr:uid="{00000000-0005-0000-0000-000075510000}"/>
    <cellStyle name="Total 2 18" xfId="16954" xr:uid="{00000000-0005-0000-0000-000076510000}"/>
    <cellStyle name="Total 2 19" xfId="16955" xr:uid="{00000000-0005-0000-0000-000077510000}"/>
    <cellStyle name="Total 2 2" xfId="16956" xr:uid="{00000000-0005-0000-0000-000078510000}"/>
    <cellStyle name="Total 2 20" xfId="16957" xr:uid="{00000000-0005-0000-0000-000079510000}"/>
    <cellStyle name="Total 2 21" xfId="21040" xr:uid="{00000000-0005-0000-0000-00007A510000}"/>
    <cellStyle name="Total 2 22" xfId="16945" xr:uid="{00000000-0005-0000-0000-00007B510000}"/>
    <cellStyle name="Total 2 3" xfId="16958" xr:uid="{00000000-0005-0000-0000-00007C510000}"/>
    <cellStyle name="Total 2 4" xfId="16959" xr:uid="{00000000-0005-0000-0000-00007D510000}"/>
    <cellStyle name="Total 2 5" xfId="16960" xr:uid="{00000000-0005-0000-0000-00007E510000}"/>
    <cellStyle name="Total 2 6" xfId="16961" xr:uid="{00000000-0005-0000-0000-00007F510000}"/>
    <cellStyle name="Total 2 7" xfId="16962" xr:uid="{00000000-0005-0000-0000-000080510000}"/>
    <cellStyle name="Total 2 8" xfId="16963" xr:uid="{00000000-0005-0000-0000-000081510000}"/>
    <cellStyle name="Total 2 9" xfId="16964" xr:uid="{00000000-0005-0000-0000-000082510000}"/>
    <cellStyle name="Total 20" xfId="16965" xr:uid="{00000000-0005-0000-0000-000083510000}"/>
    <cellStyle name="Total 21" xfId="16966" xr:uid="{00000000-0005-0000-0000-000084510000}"/>
    <cellStyle name="Total 22" xfId="16967" xr:uid="{00000000-0005-0000-0000-000085510000}"/>
    <cellStyle name="Total 23" xfId="16968" xr:uid="{00000000-0005-0000-0000-000086510000}"/>
    <cellStyle name="Total 24" xfId="16969" xr:uid="{00000000-0005-0000-0000-000087510000}"/>
    <cellStyle name="Total 25" xfId="16970" xr:uid="{00000000-0005-0000-0000-000088510000}"/>
    <cellStyle name="Total 26" xfId="16971" xr:uid="{00000000-0005-0000-0000-000089510000}"/>
    <cellStyle name="Total 27" xfId="16972" xr:uid="{00000000-0005-0000-0000-00008A510000}"/>
    <cellStyle name="Total 28" xfId="16973" xr:uid="{00000000-0005-0000-0000-00008B510000}"/>
    <cellStyle name="Total 29" xfId="16974" xr:uid="{00000000-0005-0000-0000-00008C510000}"/>
    <cellStyle name="Total 3" xfId="2044" xr:uid="{00000000-0005-0000-0000-00008D510000}"/>
    <cellStyle name="Total 3 2" xfId="21041" xr:uid="{00000000-0005-0000-0000-00008E510000}"/>
    <cellStyle name="Total 3 3" xfId="16975" xr:uid="{00000000-0005-0000-0000-00008F510000}"/>
    <cellStyle name="Total 30" xfId="16976" xr:uid="{00000000-0005-0000-0000-000090510000}"/>
    <cellStyle name="Total 31" xfId="16977" xr:uid="{00000000-0005-0000-0000-000091510000}"/>
    <cellStyle name="Total 32" xfId="16978" xr:uid="{00000000-0005-0000-0000-000092510000}"/>
    <cellStyle name="Total 33" xfId="16979" xr:uid="{00000000-0005-0000-0000-000093510000}"/>
    <cellStyle name="Total 34" xfId="16980" xr:uid="{00000000-0005-0000-0000-000094510000}"/>
    <cellStyle name="Total 35" xfId="16981" xr:uid="{00000000-0005-0000-0000-000095510000}"/>
    <cellStyle name="Total 36" xfId="16982" xr:uid="{00000000-0005-0000-0000-000096510000}"/>
    <cellStyle name="Total 37" xfId="16983" xr:uid="{00000000-0005-0000-0000-000097510000}"/>
    <cellStyle name="Total 38" xfId="16984" xr:uid="{00000000-0005-0000-0000-000098510000}"/>
    <cellStyle name="Total 39" xfId="16985" xr:uid="{00000000-0005-0000-0000-000099510000}"/>
    <cellStyle name="Total 4" xfId="2045" xr:uid="{00000000-0005-0000-0000-00009A510000}"/>
    <cellStyle name="Total 4 2" xfId="21042" xr:uid="{00000000-0005-0000-0000-00009B510000}"/>
    <cellStyle name="Total 4 3" xfId="16986" xr:uid="{00000000-0005-0000-0000-00009C510000}"/>
    <cellStyle name="Total 40" xfId="16987" xr:uid="{00000000-0005-0000-0000-00009D510000}"/>
    <cellStyle name="Total 41" xfId="16988" xr:uid="{00000000-0005-0000-0000-00009E510000}"/>
    <cellStyle name="Total 42" xfId="16989" xr:uid="{00000000-0005-0000-0000-00009F510000}"/>
    <cellStyle name="Total 43" xfId="16990" xr:uid="{00000000-0005-0000-0000-0000A0510000}"/>
    <cellStyle name="Total 44" xfId="16991" xr:uid="{00000000-0005-0000-0000-0000A1510000}"/>
    <cellStyle name="Total 45" xfId="16992" xr:uid="{00000000-0005-0000-0000-0000A2510000}"/>
    <cellStyle name="Total 46" xfId="16993" xr:uid="{00000000-0005-0000-0000-0000A3510000}"/>
    <cellStyle name="Total 47" xfId="16994" xr:uid="{00000000-0005-0000-0000-0000A4510000}"/>
    <cellStyle name="Total 48" xfId="16995" xr:uid="{00000000-0005-0000-0000-0000A5510000}"/>
    <cellStyle name="Total 49" xfId="16996" xr:uid="{00000000-0005-0000-0000-0000A6510000}"/>
    <cellStyle name="Total 5" xfId="16997" xr:uid="{00000000-0005-0000-0000-0000A7510000}"/>
    <cellStyle name="Total 5 2" xfId="21043" xr:uid="{00000000-0005-0000-0000-0000A8510000}"/>
    <cellStyle name="Total 50" xfId="16998" xr:uid="{00000000-0005-0000-0000-0000A9510000}"/>
    <cellStyle name="Total 51" xfId="16999" xr:uid="{00000000-0005-0000-0000-0000AA510000}"/>
    <cellStyle name="Total 52" xfId="17000" xr:uid="{00000000-0005-0000-0000-0000AB510000}"/>
    <cellStyle name="Total 53" xfId="17001" xr:uid="{00000000-0005-0000-0000-0000AC510000}"/>
    <cellStyle name="Total 54" xfId="17002" xr:uid="{00000000-0005-0000-0000-0000AD510000}"/>
    <cellStyle name="Total 55" xfId="17003" xr:uid="{00000000-0005-0000-0000-0000AE510000}"/>
    <cellStyle name="Total 56" xfId="17004" xr:uid="{00000000-0005-0000-0000-0000AF510000}"/>
    <cellStyle name="Total 57" xfId="17005" xr:uid="{00000000-0005-0000-0000-0000B0510000}"/>
    <cellStyle name="Total 58" xfId="17006" xr:uid="{00000000-0005-0000-0000-0000B1510000}"/>
    <cellStyle name="Total 59" xfId="17007" xr:uid="{00000000-0005-0000-0000-0000B2510000}"/>
    <cellStyle name="Total 6" xfId="17008" xr:uid="{00000000-0005-0000-0000-0000B3510000}"/>
    <cellStyle name="Total 60" xfId="17009" xr:uid="{00000000-0005-0000-0000-0000B4510000}"/>
    <cellStyle name="Total 61" xfId="17010" xr:uid="{00000000-0005-0000-0000-0000B5510000}"/>
    <cellStyle name="Total 62" xfId="17011" xr:uid="{00000000-0005-0000-0000-0000B6510000}"/>
    <cellStyle name="Total 63" xfId="17012" xr:uid="{00000000-0005-0000-0000-0000B7510000}"/>
    <cellStyle name="Total 64" xfId="17013" xr:uid="{00000000-0005-0000-0000-0000B8510000}"/>
    <cellStyle name="Total 65" xfId="17014" xr:uid="{00000000-0005-0000-0000-0000B9510000}"/>
    <cellStyle name="Total 66" xfId="17015" xr:uid="{00000000-0005-0000-0000-0000BA510000}"/>
    <cellStyle name="Total 67" xfId="17016" xr:uid="{00000000-0005-0000-0000-0000BB510000}"/>
    <cellStyle name="Total 68" xfId="17017" xr:uid="{00000000-0005-0000-0000-0000BC510000}"/>
    <cellStyle name="Total 69" xfId="17018" xr:uid="{00000000-0005-0000-0000-0000BD510000}"/>
    <cellStyle name="Total 7" xfId="17019" xr:uid="{00000000-0005-0000-0000-0000BE510000}"/>
    <cellStyle name="Total 70" xfId="17020" xr:uid="{00000000-0005-0000-0000-0000BF510000}"/>
    <cellStyle name="Total 71" xfId="17021" xr:uid="{00000000-0005-0000-0000-0000C0510000}"/>
    <cellStyle name="Total 72" xfId="17022" xr:uid="{00000000-0005-0000-0000-0000C1510000}"/>
    <cellStyle name="Total 73" xfId="17023" xr:uid="{00000000-0005-0000-0000-0000C2510000}"/>
    <cellStyle name="Total 74" xfId="17024" xr:uid="{00000000-0005-0000-0000-0000C3510000}"/>
    <cellStyle name="Total 75" xfId="17025" xr:uid="{00000000-0005-0000-0000-0000C4510000}"/>
    <cellStyle name="Total 76" xfId="17026" xr:uid="{00000000-0005-0000-0000-0000C5510000}"/>
    <cellStyle name="Total 77" xfId="17027" xr:uid="{00000000-0005-0000-0000-0000C6510000}"/>
    <cellStyle name="Total 78" xfId="17028" xr:uid="{00000000-0005-0000-0000-0000C7510000}"/>
    <cellStyle name="Total 79" xfId="17029" xr:uid="{00000000-0005-0000-0000-0000C8510000}"/>
    <cellStyle name="Total 8" xfId="17030" xr:uid="{00000000-0005-0000-0000-0000C9510000}"/>
    <cellStyle name="Total 80" xfId="17031" xr:uid="{00000000-0005-0000-0000-0000CA510000}"/>
    <cellStyle name="Total 81" xfId="17032" xr:uid="{00000000-0005-0000-0000-0000CB510000}"/>
    <cellStyle name="Total 82" xfId="17033" xr:uid="{00000000-0005-0000-0000-0000CC510000}"/>
    <cellStyle name="Total 83" xfId="17034" xr:uid="{00000000-0005-0000-0000-0000CD510000}"/>
    <cellStyle name="Total 84" xfId="17035" xr:uid="{00000000-0005-0000-0000-0000CE510000}"/>
    <cellStyle name="Total 85" xfId="17036" xr:uid="{00000000-0005-0000-0000-0000CF510000}"/>
    <cellStyle name="Total 86" xfId="17037" xr:uid="{00000000-0005-0000-0000-0000D0510000}"/>
    <cellStyle name="Total 87" xfId="17038" xr:uid="{00000000-0005-0000-0000-0000D1510000}"/>
    <cellStyle name="Total 88" xfId="17039" xr:uid="{00000000-0005-0000-0000-0000D2510000}"/>
    <cellStyle name="Total 89" xfId="17040" xr:uid="{00000000-0005-0000-0000-0000D3510000}"/>
    <cellStyle name="Total 9" xfId="17041" xr:uid="{00000000-0005-0000-0000-0000D4510000}"/>
    <cellStyle name="Total 90" xfId="17042" xr:uid="{00000000-0005-0000-0000-0000D5510000}"/>
    <cellStyle name="Total 91" xfId="17043" xr:uid="{00000000-0005-0000-0000-0000D6510000}"/>
    <cellStyle name="Total 92" xfId="17044" xr:uid="{00000000-0005-0000-0000-0000D7510000}"/>
    <cellStyle name="Total 93" xfId="17045" xr:uid="{00000000-0005-0000-0000-0000D8510000}"/>
    <cellStyle name="Total 94" xfId="17046" xr:uid="{00000000-0005-0000-0000-0000D9510000}"/>
    <cellStyle name="Total 95" xfId="17047" xr:uid="{00000000-0005-0000-0000-0000DA510000}"/>
    <cellStyle name="Total 96" xfId="17048" xr:uid="{00000000-0005-0000-0000-0000DB510000}"/>
    <cellStyle name="Total 97" xfId="17049" xr:uid="{00000000-0005-0000-0000-0000DC510000}"/>
    <cellStyle name="Total 98" xfId="17050" xr:uid="{00000000-0005-0000-0000-0000DD510000}"/>
    <cellStyle name="Total 99" xfId="17051" xr:uid="{00000000-0005-0000-0000-0000DE510000}"/>
    <cellStyle name="Total Currency" xfId="17052" xr:uid="{00000000-0005-0000-0000-0000DF510000}"/>
    <cellStyle name="Total Normal" xfId="17053" xr:uid="{00000000-0005-0000-0000-0000E0510000}"/>
    <cellStyle name="TotCol - Style5" xfId="17054" xr:uid="{00000000-0005-0000-0000-0000E1510000}"/>
    <cellStyle name="TotRow - Style4" xfId="17055" xr:uid="{00000000-0005-0000-0000-0000E2510000}"/>
    <cellStyle name="Transfer out" xfId="17056" xr:uid="{00000000-0005-0000-0000-0000E3510000}"/>
    <cellStyle name="Transfer out 10" xfId="17057" xr:uid="{00000000-0005-0000-0000-0000E4510000}"/>
    <cellStyle name="Transfer out 11" xfId="17058" xr:uid="{00000000-0005-0000-0000-0000E5510000}"/>
    <cellStyle name="Transfer out 12" xfId="17059" xr:uid="{00000000-0005-0000-0000-0000E6510000}"/>
    <cellStyle name="Transfer out 13" xfId="17060" xr:uid="{00000000-0005-0000-0000-0000E7510000}"/>
    <cellStyle name="Transfer out 2" xfId="17061" xr:uid="{00000000-0005-0000-0000-0000E8510000}"/>
    <cellStyle name="Transfer out 3" xfId="17062" xr:uid="{00000000-0005-0000-0000-0000E9510000}"/>
    <cellStyle name="Transfer out 4" xfId="17063" xr:uid="{00000000-0005-0000-0000-0000EA510000}"/>
    <cellStyle name="Transfer out 5" xfId="17064" xr:uid="{00000000-0005-0000-0000-0000EB510000}"/>
    <cellStyle name="Transfer out 6" xfId="17065" xr:uid="{00000000-0005-0000-0000-0000EC510000}"/>
    <cellStyle name="Transfer out 7" xfId="17066" xr:uid="{00000000-0005-0000-0000-0000ED510000}"/>
    <cellStyle name="Transfer out 8" xfId="17067" xr:uid="{00000000-0005-0000-0000-0000EE510000}"/>
    <cellStyle name="Transfer out 9" xfId="17068" xr:uid="{00000000-0005-0000-0000-0000EF510000}"/>
    <cellStyle name="Tulisan" xfId="17069" xr:uid="{00000000-0005-0000-0000-0000F0510000}"/>
    <cellStyle name="Tusental (0)_laroux" xfId="17070" xr:uid="{00000000-0005-0000-0000-0000F1510000}"/>
    <cellStyle name="Tusental_laroux" xfId="17071" xr:uid="{00000000-0005-0000-0000-0000F2510000}"/>
    <cellStyle name="two" xfId="17072" xr:uid="{00000000-0005-0000-0000-0000F3510000}"/>
    <cellStyle name="underline" xfId="17073" xr:uid="{00000000-0005-0000-0000-0000F4510000}"/>
    <cellStyle name="UnitValuation" xfId="151" xr:uid="{00000000-0005-0000-0000-0000F5510000}"/>
    <cellStyle name="Unprotected" xfId="17074" xr:uid="{00000000-0005-0000-0000-0000F6510000}"/>
    <cellStyle name="Unprotected 10" xfId="17075" xr:uid="{00000000-0005-0000-0000-0000F7510000}"/>
    <cellStyle name="Unprotected 11" xfId="17076" xr:uid="{00000000-0005-0000-0000-0000F8510000}"/>
    <cellStyle name="Unprotected 12" xfId="17077" xr:uid="{00000000-0005-0000-0000-0000F9510000}"/>
    <cellStyle name="Unprotected 13" xfId="17078" xr:uid="{00000000-0005-0000-0000-0000FA510000}"/>
    <cellStyle name="Unprotected 2" xfId="17079" xr:uid="{00000000-0005-0000-0000-0000FB510000}"/>
    <cellStyle name="Unprotected 3" xfId="17080" xr:uid="{00000000-0005-0000-0000-0000FC510000}"/>
    <cellStyle name="Unprotected 4" xfId="17081" xr:uid="{00000000-0005-0000-0000-0000FD510000}"/>
    <cellStyle name="Unprotected 5" xfId="17082" xr:uid="{00000000-0005-0000-0000-0000FE510000}"/>
    <cellStyle name="Unprotected 6" xfId="17083" xr:uid="{00000000-0005-0000-0000-0000FF510000}"/>
    <cellStyle name="Unprotected 7" xfId="17084" xr:uid="{00000000-0005-0000-0000-000000520000}"/>
    <cellStyle name="Unprotected 8" xfId="17085" xr:uid="{00000000-0005-0000-0000-000001520000}"/>
    <cellStyle name="Unprotected 9" xfId="17086" xr:uid="{00000000-0005-0000-0000-000002520000}"/>
    <cellStyle name="User_Defined_A" xfId="17087" xr:uid="{00000000-0005-0000-0000-000003520000}"/>
    <cellStyle name="v" xfId="17088" xr:uid="{00000000-0005-0000-0000-000004520000}"/>
    <cellStyle name="Valuation" xfId="17089" xr:uid="{00000000-0005-0000-0000-000005520000}"/>
    <cellStyle name="Valuta (0)_laroux" xfId="17090" xr:uid="{00000000-0005-0000-0000-000006520000}"/>
    <cellStyle name="Valuta_laroux" xfId="17091" xr:uid="{00000000-0005-0000-0000-000007520000}"/>
    <cellStyle name="Vehicle_Benchmark" xfId="17092" xr:uid="{00000000-0005-0000-0000-000008520000}"/>
    <cellStyle name="Velký nadpis" xfId="17093" xr:uid="{00000000-0005-0000-0000-000009520000}"/>
    <cellStyle name="Version_Header" xfId="17094" xr:uid="{00000000-0005-0000-0000-00000A520000}"/>
    <cellStyle name="Virgule fixe" xfId="17095" xr:uid="{00000000-0005-0000-0000-00000B520000}"/>
    <cellStyle name="Volumes_Data" xfId="17096" xr:uid="{00000000-0005-0000-0000-00000C520000}"/>
    <cellStyle name="W?rung [0]_pldt" xfId="17097" xr:uid="{00000000-0005-0000-0000-00000D520000}"/>
    <cellStyle name="W?rung_pldt" xfId="17098" xr:uid="{00000000-0005-0000-0000-00000E520000}"/>
    <cellStyle name="Währung [0]_35ERI8T2gbIEMixb4v26icuOo" xfId="678" xr:uid="{00000000-0005-0000-0000-00000F520000}"/>
    <cellStyle name="Währung_35ERI8T2gbIEMixb4v26icuOo" xfId="679" xr:uid="{00000000-0005-0000-0000-000010520000}"/>
    <cellStyle name="Walutowy [0]_12" xfId="17099" xr:uid="{00000000-0005-0000-0000-000011520000}"/>
    <cellStyle name="Walutowy_12" xfId="17100" xr:uid="{00000000-0005-0000-0000-000012520000}"/>
    <cellStyle name="Warning Text 10" xfId="17101" xr:uid="{00000000-0005-0000-0000-000013520000}"/>
    <cellStyle name="Warning Text 100" xfId="17102" xr:uid="{00000000-0005-0000-0000-000014520000}"/>
    <cellStyle name="Warning Text 101" xfId="17103" xr:uid="{00000000-0005-0000-0000-000015520000}"/>
    <cellStyle name="Warning Text 102" xfId="17104" xr:uid="{00000000-0005-0000-0000-000016520000}"/>
    <cellStyle name="Warning Text 103" xfId="17105" xr:uid="{00000000-0005-0000-0000-000017520000}"/>
    <cellStyle name="Warning Text 104" xfId="17106" xr:uid="{00000000-0005-0000-0000-000018520000}"/>
    <cellStyle name="Warning Text 105" xfId="17107" xr:uid="{00000000-0005-0000-0000-000019520000}"/>
    <cellStyle name="Warning Text 106" xfId="17108" xr:uid="{00000000-0005-0000-0000-00001A520000}"/>
    <cellStyle name="Warning Text 107" xfId="17109" xr:uid="{00000000-0005-0000-0000-00001B520000}"/>
    <cellStyle name="Warning Text 108" xfId="17110" xr:uid="{00000000-0005-0000-0000-00001C520000}"/>
    <cellStyle name="Warning Text 109" xfId="17111" xr:uid="{00000000-0005-0000-0000-00001D520000}"/>
    <cellStyle name="Warning Text 11" xfId="17112" xr:uid="{00000000-0005-0000-0000-00001E520000}"/>
    <cellStyle name="Warning Text 110" xfId="17113" xr:uid="{00000000-0005-0000-0000-00001F520000}"/>
    <cellStyle name="Warning Text 111" xfId="17114" xr:uid="{00000000-0005-0000-0000-000020520000}"/>
    <cellStyle name="Warning Text 112" xfId="17115" xr:uid="{00000000-0005-0000-0000-000021520000}"/>
    <cellStyle name="Warning Text 113" xfId="17116" xr:uid="{00000000-0005-0000-0000-000022520000}"/>
    <cellStyle name="Warning Text 114" xfId="17117" xr:uid="{00000000-0005-0000-0000-000023520000}"/>
    <cellStyle name="Warning Text 115" xfId="17118" xr:uid="{00000000-0005-0000-0000-000024520000}"/>
    <cellStyle name="Warning Text 116" xfId="17119" xr:uid="{00000000-0005-0000-0000-000025520000}"/>
    <cellStyle name="Warning Text 117" xfId="17120" xr:uid="{00000000-0005-0000-0000-000026520000}"/>
    <cellStyle name="Warning Text 118" xfId="17121" xr:uid="{00000000-0005-0000-0000-000027520000}"/>
    <cellStyle name="Warning Text 119" xfId="17122" xr:uid="{00000000-0005-0000-0000-000028520000}"/>
    <cellStyle name="Warning Text 12" xfId="17123" xr:uid="{00000000-0005-0000-0000-000029520000}"/>
    <cellStyle name="Warning Text 120" xfId="17124" xr:uid="{00000000-0005-0000-0000-00002A520000}"/>
    <cellStyle name="Warning Text 121" xfId="17125" xr:uid="{00000000-0005-0000-0000-00002B520000}"/>
    <cellStyle name="Warning Text 122" xfId="17126" xr:uid="{00000000-0005-0000-0000-00002C520000}"/>
    <cellStyle name="Warning Text 123" xfId="17127" xr:uid="{00000000-0005-0000-0000-00002D520000}"/>
    <cellStyle name="Warning Text 124" xfId="17128" xr:uid="{00000000-0005-0000-0000-00002E520000}"/>
    <cellStyle name="Warning Text 125" xfId="17129" xr:uid="{00000000-0005-0000-0000-00002F520000}"/>
    <cellStyle name="Warning Text 126" xfId="17130" xr:uid="{00000000-0005-0000-0000-000030520000}"/>
    <cellStyle name="Warning Text 127" xfId="17131" xr:uid="{00000000-0005-0000-0000-000031520000}"/>
    <cellStyle name="Warning Text 128" xfId="17132" xr:uid="{00000000-0005-0000-0000-000032520000}"/>
    <cellStyle name="Warning Text 129" xfId="17133" xr:uid="{00000000-0005-0000-0000-000033520000}"/>
    <cellStyle name="Warning Text 13" xfId="17134" xr:uid="{00000000-0005-0000-0000-000034520000}"/>
    <cellStyle name="Warning Text 130" xfId="17135" xr:uid="{00000000-0005-0000-0000-000035520000}"/>
    <cellStyle name="Warning Text 14" xfId="17136" xr:uid="{00000000-0005-0000-0000-000036520000}"/>
    <cellStyle name="Warning Text 15" xfId="17137" xr:uid="{00000000-0005-0000-0000-000037520000}"/>
    <cellStyle name="Warning Text 16" xfId="17138" xr:uid="{00000000-0005-0000-0000-000038520000}"/>
    <cellStyle name="Warning Text 17" xfId="17139" xr:uid="{00000000-0005-0000-0000-000039520000}"/>
    <cellStyle name="Warning Text 18" xfId="17140" xr:uid="{00000000-0005-0000-0000-00003A520000}"/>
    <cellStyle name="Warning Text 19" xfId="17141" xr:uid="{00000000-0005-0000-0000-00003B520000}"/>
    <cellStyle name="Warning Text 2" xfId="2046" xr:uid="{00000000-0005-0000-0000-00003C520000}"/>
    <cellStyle name="Warning Text 2 2" xfId="17143" xr:uid="{00000000-0005-0000-0000-00003D520000}"/>
    <cellStyle name="Warning Text 2 3" xfId="17144" xr:uid="{00000000-0005-0000-0000-00003E520000}"/>
    <cellStyle name="Warning Text 2 4" xfId="17145" xr:uid="{00000000-0005-0000-0000-00003F520000}"/>
    <cellStyle name="Warning Text 2 5" xfId="17146" xr:uid="{00000000-0005-0000-0000-000040520000}"/>
    <cellStyle name="Warning Text 2 6" xfId="17142" xr:uid="{00000000-0005-0000-0000-000041520000}"/>
    <cellStyle name="Warning Text 20" xfId="17147" xr:uid="{00000000-0005-0000-0000-000042520000}"/>
    <cellStyle name="Warning Text 21" xfId="17148" xr:uid="{00000000-0005-0000-0000-000043520000}"/>
    <cellStyle name="Warning Text 22" xfId="17149" xr:uid="{00000000-0005-0000-0000-000044520000}"/>
    <cellStyle name="Warning Text 23" xfId="17150" xr:uid="{00000000-0005-0000-0000-000045520000}"/>
    <cellStyle name="Warning Text 24" xfId="17151" xr:uid="{00000000-0005-0000-0000-000046520000}"/>
    <cellStyle name="Warning Text 25" xfId="17152" xr:uid="{00000000-0005-0000-0000-000047520000}"/>
    <cellStyle name="Warning Text 26" xfId="17153" xr:uid="{00000000-0005-0000-0000-000048520000}"/>
    <cellStyle name="Warning Text 27" xfId="17154" xr:uid="{00000000-0005-0000-0000-000049520000}"/>
    <cellStyle name="Warning Text 28" xfId="17155" xr:uid="{00000000-0005-0000-0000-00004A520000}"/>
    <cellStyle name="Warning Text 29" xfId="17156" xr:uid="{00000000-0005-0000-0000-00004B520000}"/>
    <cellStyle name="Warning Text 3" xfId="2047" xr:uid="{00000000-0005-0000-0000-00004C520000}"/>
    <cellStyle name="Warning Text 3 2" xfId="21044" xr:uid="{00000000-0005-0000-0000-00004D520000}"/>
    <cellStyle name="Warning Text 3 3" xfId="17157" xr:uid="{00000000-0005-0000-0000-00004E520000}"/>
    <cellStyle name="Warning Text 30" xfId="17158" xr:uid="{00000000-0005-0000-0000-00004F520000}"/>
    <cellStyle name="Warning Text 31" xfId="17159" xr:uid="{00000000-0005-0000-0000-000050520000}"/>
    <cellStyle name="Warning Text 32" xfId="17160" xr:uid="{00000000-0005-0000-0000-000051520000}"/>
    <cellStyle name="Warning Text 33" xfId="17161" xr:uid="{00000000-0005-0000-0000-000052520000}"/>
    <cellStyle name="Warning Text 34" xfId="17162" xr:uid="{00000000-0005-0000-0000-000053520000}"/>
    <cellStyle name="Warning Text 35" xfId="17163" xr:uid="{00000000-0005-0000-0000-000054520000}"/>
    <cellStyle name="Warning Text 36" xfId="17164" xr:uid="{00000000-0005-0000-0000-000055520000}"/>
    <cellStyle name="Warning Text 37" xfId="17165" xr:uid="{00000000-0005-0000-0000-000056520000}"/>
    <cellStyle name="Warning Text 38" xfId="17166" xr:uid="{00000000-0005-0000-0000-000057520000}"/>
    <cellStyle name="Warning Text 39" xfId="17167" xr:uid="{00000000-0005-0000-0000-000058520000}"/>
    <cellStyle name="Warning Text 4" xfId="2048" xr:uid="{00000000-0005-0000-0000-000059520000}"/>
    <cellStyle name="Warning Text 4 2" xfId="21045" xr:uid="{00000000-0005-0000-0000-00005A520000}"/>
    <cellStyle name="Warning Text 4 3" xfId="17168" xr:uid="{00000000-0005-0000-0000-00005B520000}"/>
    <cellStyle name="Warning Text 40" xfId="17169" xr:uid="{00000000-0005-0000-0000-00005C520000}"/>
    <cellStyle name="Warning Text 41" xfId="17170" xr:uid="{00000000-0005-0000-0000-00005D520000}"/>
    <cellStyle name="Warning Text 42" xfId="17171" xr:uid="{00000000-0005-0000-0000-00005E520000}"/>
    <cellStyle name="Warning Text 43" xfId="17172" xr:uid="{00000000-0005-0000-0000-00005F520000}"/>
    <cellStyle name="Warning Text 44" xfId="17173" xr:uid="{00000000-0005-0000-0000-000060520000}"/>
    <cellStyle name="Warning Text 45" xfId="17174" xr:uid="{00000000-0005-0000-0000-000061520000}"/>
    <cellStyle name="Warning Text 46" xfId="17175" xr:uid="{00000000-0005-0000-0000-000062520000}"/>
    <cellStyle name="Warning Text 47" xfId="17176" xr:uid="{00000000-0005-0000-0000-000063520000}"/>
    <cellStyle name="Warning Text 48" xfId="17177" xr:uid="{00000000-0005-0000-0000-000064520000}"/>
    <cellStyle name="Warning Text 49" xfId="17178" xr:uid="{00000000-0005-0000-0000-000065520000}"/>
    <cellStyle name="Warning Text 5" xfId="17179" xr:uid="{00000000-0005-0000-0000-000066520000}"/>
    <cellStyle name="Warning Text 5 2" xfId="21046" xr:uid="{00000000-0005-0000-0000-000067520000}"/>
    <cellStyle name="Warning Text 50" xfId="17180" xr:uid="{00000000-0005-0000-0000-000068520000}"/>
    <cellStyle name="Warning Text 51" xfId="17181" xr:uid="{00000000-0005-0000-0000-000069520000}"/>
    <cellStyle name="Warning Text 52" xfId="17182" xr:uid="{00000000-0005-0000-0000-00006A520000}"/>
    <cellStyle name="Warning Text 53" xfId="17183" xr:uid="{00000000-0005-0000-0000-00006B520000}"/>
    <cellStyle name="Warning Text 54" xfId="17184" xr:uid="{00000000-0005-0000-0000-00006C520000}"/>
    <cellStyle name="Warning Text 55" xfId="17185" xr:uid="{00000000-0005-0000-0000-00006D520000}"/>
    <cellStyle name="Warning Text 56" xfId="17186" xr:uid="{00000000-0005-0000-0000-00006E520000}"/>
    <cellStyle name="Warning Text 57" xfId="17187" xr:uid="{00000000-0005-0000-0000-00006F520000}"/>
    <cellStyle name="Warning Text 58" xfId="17188" xr:uid="{00000000-0005-0000-0000-000070520000}"/>
    <cellStyle name="Warning Text 59" xfId="17189" xr:uid="{00000000-0005-0000-0000-000071520000}"/>
    <cellStyle name="Warning Text 6" xfId="17190" xr:uid="{00000000-0005-0000-0000-000072520000}"/>
    <cellStyle name="Warning Text 60" xfId="17191" xr:uid="{00000000-0005-0000-0000-000073520000}"/>
    <cellStyle name="Warning Text 61" xfId="17192" xr:uid="{00000000-0005-0000-0000-000074520000}"/>
    <cellStyle name="Warning Text 62" xfId="17193" xr:uid="{00000000-0005-0000-0000-000075520000}"/>
    <cellStyle name="Warning Text 63" xfId="17194" xr:uid="{00000000-0005-0000-0000-000076520000}"/>
    <cellStyle name="Warning Text 64" xfId="17195" xr:uid="{00000000-0005-0000-0000-000077520000}"/>
    <cellStyle name="Warning Text 65" xfId="17196" xr:uid="{00000000-0005-0000-0000-000078520000}"/>
    <cellStyle name="Warning Text 66" xfId="17197" xr:uid="{00000000-0005-0000-0000-000079520000}"/>
    <cellStyle name="Warning Text 67" xfId="17198" xr:uid="{00000000-0005-0000-0000-00007A520000}"/>
    <cellStyle name="Warning Text 68" xfId="17199" xr:uid="{00000000-0005-0000-0000-00007B520000}"/>
    <cellStyle name="Warning Text 69" xfId="17200" xr:uid="{00000000-0005-0000-0000-00007C520000}"/>
    <cellStyle name="Warning Text 7" xfId="17201" xr:uid="{00000000-0005-0000-0000-00007D520000}"/>
    <cellStyle name="Warning Text 70" xfId="17202" xr:uid="{00000000-0005-0000-0000-00007E520000}"/>
    <cellStyle name="Warning Text 71" xfId="17203" xr:uid="{00000000-0005-0000-0000-00007F520000}"/>
    <cellStyle name="Warning Text 72" xfId="17204" xr:uid="{00000000-0005-0000-0000-000080520000}"/>
    <cellStyle name="Warning Text 73" xfId="17205" xr:uid="{00000000-0005-0000-0000-000081520000}"/>
    <cellStyle name="Warning Text 74" xfId="17206" xr:uid="{00000000-0005-0000-0000-000082520000}"/>
    <cellStyle name="Warning Text 75" xfId="17207" xr:uid="{00000000-0005-0000-0000-000083520000}"/>
    <cellStyle name="Warning Text 76" xfId="17208" xr:uid="{00000000-0005-0000-0000-000084520000}"/>
    <cellStyle name="Warning Text 77" xfId="17209" xr:uid="{00000000-0005-0000-0000-000085520000}"/>
    <cellStyle name="Warning Text 78" xfId="17210" xr:uid="{00000000-0005-0000-0000-000086520000}"/>
    <cellStyle name="Warning Text 79" xfId="17211" xr:uid="{00000000-0005-0000-0000-000087520000}"/>
    <cellStyle name="Warning Text 8" xfId="17212" xr:uid="{00000000-0005-0000-0000-000088520000}"/>
    <cellStyle name="Warning Text 80" xfId="17213" xr:uid="{00000000-0005-0000-0000-000089520000}"/>
    <cellStyle name="Warning Text 81" xfId="17214" xr:uid="{00000000-0005-0000-0000-00008A520000}"/>
    <cellStyle name="Warning Text 82" xfId="17215" xr:uid="{00000000-0005-0000-0000-00008B520000}"/>
    <cellStyle name="Warning Text 83" xfId="17216" xr:uid="{00000000-0005-0000-0000-00008C520000}"/>
    <cellStyle name="Warning Text 84" xfId="17217" xr:uid="{00000000-0005-0000-0000-00008D520000}"/>
    <cellStyle name="Warning Text 85" xfId="17218" xr:uid="{00000000-0005-0000-0000-00008E520000}"/>
    <cellStyle name="Warning Text 86" xfId="17219" xr:uid="{00000000-0005-0000-0000-00008F520000}"/>
    <cellStyle name="Warning Text 87" xfId="17220" xr:uid="{00000000-0005-0000-0000-000090520000}"/>
    <cellStyle name="Warning Text 88" xfId="17221" xr:uid="{00000000-0005-0000-0000-000091520000}"/>
    <cellStyle name="Warning Text 89" xfId="17222" xr:uid="{00000000-0005-0000-0000-000092520000}"/>
    <cellStyle name="Warning Text 9" xfId="17223" xr:uid="{00000000-0005-0000-0000-000093520000}"/>
    <cellStyle name="Warning Text 90" xfId="17224" xr:uid="{00000000-0005-0000-0000-000094520000}"/>
    <cellStyle name="Warning Text 91" xfId="17225" xr:uid="{00000000-0005-0000-0000-000095520000}"/>
    <cellStyle name="Warning Text 92" xfId="17226" xr:uid="{00000000-0005-0000-0000-000096520000}"/>
    <cellStyle name="Warning Text 93" xfId="17227" xr:uid="{00000000-0005-0000-0000-000097520000}"/>
    <cellStyle name="Warning Text 94" xfId="17228" xr:uid="{00000000-0005-0000-0000-000098520000}"/>
    <cellStyle name="Warning Text 95" xfId="17229" xr:uid="{00000000-0005-0000-0000-000099520000}"/>
    <cellStyle name="Warning Text 96" xfId="17230" xr:uid="{00000000-0005-0000-0000-00009A520000}"/>
    <cellStyle name="Warning Text 97" xfId="17231" xr:uid="{00000000-0005-0000-0000-00009B520000}"/>
    <cellStyle name="Warning Text 98" xfId="17232" xr:uid="{00000000-0005-0000-0000-00009C520000}"/>
    <cellStyle name="Warning Text 99" xfId="17233" xr:uid="{00000000-0005-0000-0000-00009D520000}"/>
    <cellStyle name="WHead - Style2" xfId="17234" xr:uid="{00000000-0005-0000-0000-00009E520000}"/>
    <cellStyle name="White" xfId="1609" xr:uid="{00000000-0005-0000-0000-00009F520000}"/>
    <cellStyle name="White 2" xfId="1610" xr:uid="{00000000-0005-0000-0000-0000A0520000}"/>
    <cellStyle name="White 2 2" xfId="17775" xr:uid="{00000000-0005-0000-0000-0000A1520000}"/>
    <cellStyle name="White 2 3" xfId="2079" xr:uid="{00000000-0005-0000-0000-0000A2520000}"/>
    <cellStyle name="White 3" xfId="17774" xr:uid="{00000000-0005-0000-0000-0000A3520000}"/>
    <cellStyle name="White 4" xfId="2078" xr:uid="{00000000-0005-0000-0000-0000A4520000}"/>
    <cellStyle name="WKE" xfId="17235" xr:uid="{00000000-0005-0000-0000-0000A5520000}"/>
    <cellStyle name="WKE 10" xfId="17236" xr:uid="{00000000-0005-0000-0000-0000A6520000}"/>
    <cellStyle name="WKE 11" xfId="17237" xr:uid="{00000000-0005-0000-0000-0000A7520000}"/>
    <cellStyle name="WKE 12" xfId="17238" xr:uid="{00000000-0005-0000-0000-0000A8520000}"/>
    <cellStyle name="WKE 13" xfId="17239" xr:uid="{00000000-0005-0000-0000-0000A9520000}"/>
    <cellStyle name="WKE 2" xfId="17240" xr:uid="{00000000-0005-0000-0000-0000AA520000}"/>
    <cellStyle name="WKE 3" xfId="17241" xr:uid="{00000000-0005-0000-0000-0000AB520000}"/>
    <cellStyle name="WKE 4" xfId="17242" xr:uid="{00000000-0005-0000-0000-0000AC520000}"/>
    <cellStyle name="WKE 5" xfId="17243" xr:uid="{00000000-0005-0000-0000-0000AD520000}"/>
    <cellStyle name="WKE 6" xfId="17244" xr:uid="{00000000-0005-0000-0000-0000AE520000}"/>
    <cellStyle name="WKE 7" xfId="17245" xr:uid="{00000000-0005-0000-0000-0000AF520000}"/>
    <cellStyle name="WKE 8" xfId="17246" xr:uid="{00000000-0005-0000-0000-0000B0520000}"/>
    <cellStyle name="WKE 9" xfId="17247" xr:uid="{00000000-0005-0000-0000-0000B1520000}"/>
    <cellStyle name="Year" xfId="17248" xr:uid="{00000000-0005-0000-0000-0000B2520000}"/>
    <cellStyle name="YearHeaderA" xfId="17249" xr:uid="{00000000-0005-0000-0000-0000B3520000}"/>
    <cellStyle name="YearHeaderE" xfId="17250" xr:uid="{00000000-0005-0000-0000-0000B4520000}"/>
    <cellStyle name="Záhlaví" xfId="17251" xr:uid="{00000000-0005-0000-0000-0000B5520000}"/>
    <cellStyle name="ZZ_Figures_Main" xfId="17252" xr:uid="{00000000-0005-0000-0000-0000B6520000}"/>
    <cellStyle name="ハイパーリンク_Book2" xfId="17253" xr:uid="{00000000-0005-0000-0000-0000B7520000}"/>
    <cellStyle name="쉼표 [0]_Daftar pph 26 &amp; Jasa LN97" xfId="17254" xr:uid="{00000000-0005-0000-0000-0000B8520000}"/>
    <cellStyle name="쉼표_dihi_200412" xfId="17255" xr:uid="{00000000-0005-0000-0000-0000B9520000}"/>
    <cellStyle name="콤마 [0]_RESULTS" xfId="680" xr:uid="{00000000-0005-0000-0000-0000BA520000}"/>
    <cellStyle name="콤마_laroux" xfId="17256" xr:uid="{00000000-0005-0000-0000-0000BB520000}"/>
    <cellStyle name="통화 [0]_RESULTS" xfId="681" xr:uid="{00000000-0005-0000-0000-0000BC520000}"/>
    <cellStyle name="통화_Fixed2007_01~06 07(정률)" xfId="17257" xr:uid="{00000000-0005-0000-0000-0000BD520000}"/>
    <cellStyle name="표준_12월 " xfId="682" xr:uid="{00000000-0005-0000-0000-0000BE520000}"/>
    <cellStyle name="一般_Financial Statement Dec  2007.2.1" xfId="17258" xr:uid="{00000000-0005-0000-0000-0000BF520000}"/>
    <cellStyle name="千位分隔_Sheet1" xfId="17259" xr:uid="{00000000-0005-0000-0000-0000C0520000}"/>
    <cellStyle name="千分位[0]_List Asset~Dec 2006-NEW" xfId="17260" xr:uid="{00000000-0005-0000-0000-0000C1520000}"/>
    <cellStyle name="千分位_Financial Statement Dec  2007.2.1" xfId="17261" xr:uid="{00000000-0005-0000-0000-0000C2520000}"/>
    <cellStyle name="常规_06年9月财务报表" xfId="17262" xr:uid="{00000000-0005-0000-0000-0000C3520000}"/>
    <cellStyle name="未定義" xfId="17263" xr:uid="{00000000-0005-0000-0000-0000C4520000}"/>
    <cellStyle name="桁区切り [0.00]_CIP SUMMARY0501" xfId="17264" xr:uid="{00000000-0005-0000-0000-0000C5520000}"/>
    <cellStyle name="桁区切り_CIP SUMMARY0501" xfId="17265" xr:uid="{00000000-0005-0000-0000-0000C6520000}"/>
    <cellStyle name="標準_1-97" xfId="17266" xr:uid="{00000000-0005-0000-0000-0000C7520000}"/>
    <cellStyle name="表示済みのハイパーリンク_Book2" xfId="17267" xr:uid="{00000000-0005-0000-0000-0000C8520000}"/>
    <cellStyle name="通貨 [0.00]_laroux" xfId="17268" xr:uid="{00000000-0005-0000-0000-0000C9520000}"/>
    <cellStyle name="通貨_laroux" xfId="17269" xr:uid="{00000000-0005-0000-0000-0000CA5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495299</xdr:colOff>
      <xdr:row>6</xdr:row>
      <xdr:rowOff>123066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3038474" cy="1266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9525</xdr:rowOff>
    </xdr:from>
    <xdr:to>
      <xdr:col>2</xdr:col>
      <xdr:colOff>3028949</xdr:colOff>
      <xdr:row>6</xdr:row>
      <xdr:rowOff>132591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2910" y="9525"/>
          <a:ext cx="3032759" cy="1220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9525</xdr:rowOff>
    </xdr:from>
    <xdr:to>
      <xdr:col>2</xdr:col>
      <xdr:colOff>3028949</xdr:colOff>
      <xdr:row>6</xdr:row>
      <xdr:rowOff>132591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19100" y="9525"/>
          <a:ext cx="3028949" cy="1266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19050</xdr:rowOff>
    </xdr:from>
    <xdr:to>
      <xdr:col>2</xdr:col>
      <xdr:colOff>3032759</xdr:colOff>
      <xdr:row>6</xdr:row>
      <xdr:rowOff>144021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14350" y="19050"/>
          <a:ext cx="3038474" cy="1266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6</xdr:col>
      <xdr:colOff>609599</xdr:colOff>
      <xdr:row>6</xdr:row>
      <xdr:rowOff>170691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8200" y="47625"/>
          <a:ext cx="3038474" cy="1266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6</xdr:col>
      <xdr:colOff>609599</xdr:colOff>
      <xdr:row>6</xdr:row>
      <xdr:rowOff>170691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2485" y="47625"/>
          <a:ext cx="3038474" cy="1220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6</xdr:col>
      <xdr:colOff>609599</xdr:colOff>
      <xdr:row>6</xdr:row>
      <xdr:rowOff>170691</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28675" y="47625"/>
          <a:ext cx="3038474" cy="1266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DPDS\Mei\Kertas%20Kerja\05.%20Mei%202025\1.%20Data%20Master%20-%20ALL%20Mei%202025.xlsx" TargetMode="External"/><Relationship Id="rId1" Type="http://schemas.openxmlformats.org/officeDocument/2006/relationships/externalLinkPath" Target="file:///E:\DPDS\Mei\Kertas%20Kerja\05.%20Mei%202025\1.%20Data%20Master%20-%20ALL%20Me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LPK "/>
      <sheetName val="Pivot LRK"/>
      <sheetName val="Pivot RBC"/>
      <sheetName val="Pivot RKI"/>
      <sheetName val="Pivot Per Lini"/>
      <sheetName val="Pivot ALM"/>
      <sheetName val="Pivot Likuiditas Sya"/>
      <sheetName val="CMP PAJ"/>
      <sheetName val="CMP PAUR"/>
      <sheetName val="CMP Syariah"/>
      <sheetName val="BPJS LPK"/>
      <sheetName val="BPJS LKK"/>
      <sheetName val="Peserta JKS"/>
      <sheetName val="Statistik BPJS Kes"/>
      <sheetName val="PI BPJS"/>
      <sheetName val="PI BPJS (Lama)"/>
      <sheetName val="Investasi BPJS"/>
      <sheetName val="1. Asuransi ATJR"/>
      <sheetName val="2. Neraca PAJ Konven"/>
      <sheetName val="3. Neraca PAJ Syariah"/>
      <sheetName val="4. LRK PAJ Konven"/>
      <sheetName val="4. LRK PAJ Syariah"/>
      <sheetName val="5. Neraca PAU"/>
      <sheetName val="6. Neraca PAU Syariah"/>
      <sheetName val="7. LRK PAU"/>
      <sheetName val="8. LRK PAU Syariah"/>
      <sheetName val="9. Neraca PR"/>
      <sheetName val="10. Neraca PR Syariah"/>
      <sheetName val="11. LRK PR"/>
      <sheetName val="12. LRK PR Syariah "/>
      <sheetName val="8. RBC (Asuransi Jiwa)"/>
      <sheetName val="9. RBC (AJ Syariah)"/>
      <sheetName val="10. RBC (Asuransi Umum &amp; Reas)"/>
      <sheetName val="11. RBC (ASUMRE Syariah)"/>
      <sheetName val="Sheet9"/>
      <sheetName val="Sheet10"/>
      <sheetName val="Sheet1"/>
      <sheetName val="Sheet11"/>
      <sheetName val="Sheet13"/>
      <sheetName val="Sheet14"/>
      <sheetName val="10. Buku Saku"/>
      <sheetName val="13. RKI ASJI"/>
      <sheetName val="13. RKI ASJI (SYARIAH)"/>
      <sheetName val="14. RKI ASUM"/>
      <sheetName val="14. RKI ASUM (SYARIAH)"/>
      <sheetName val="15. RKI REAS"/>
      <sheetName val="15. RKI REAS (SYARIAH)"/>
      <sheetName val="16. Prm Klm Lini Usaha ASJI"/>
      <sheetName val="17. Prm Klm Lini Usaha ASUM"/>
      <sheetName val="18. Prm Klm Lini Usaha REAS"/>
      <sheetName val="19. ALM ALL"/>
      <sheetName val="19. Likuiditas Sya"/>
      <sheetName val="CMP per Perusahaan"/>
      <sheetName val="Kond. Keu"/>
      <sheetName val="2. Neraca PAJ Konven (edw)"/>
      <sheetName val="5. Neraca PAU Konven (EDW)"/>
      <sheetName val="9. Neraca PR Konven (EDW)"/>
      <sheetName val="Sheet2"/>
      <sheetName val="F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6">
          <cell r="C6">
            <v>28675.063012510007</v>
          </cell>
        </row>
        <row r="7">
          <cell r="C7">
            <v>0</v>
          </cell>
        </row>
        <row r="8">
          <cell r="C8">
            <v>120982.63231598999</v>
          </cell>
        </row>
        <row r="9">
          <cell r="C9">
            <v>47292.460828700001</v>
          </cell>
        </row>
        <row r="10">
          <cell r="C10">
            <v>2128.0871569900005</v>
          </cell>
        </row>
        <row r="11">
          <cell r="C11">
            <v>212033.66850878007</v>
          </cell>
        </row>
        <row r="12">
          <cell r="C12">
            <v>345.05743576999998</v>
          </cell>
        </row>
        <row r="13">
          <cell r="C13">
            <v>2114.8969312400004</v>
          </cell>
        </row>
        <row r="14">
          <cell r="C14">
            <v>1</v>
          </cell>
        </row>
        <row r="15">
          <cell r="C15">
            <v>63963.45806787</v>
          </cell>
        </row>
        <row r="16">
          <cell r="C16">
            <v>98.795634359999994</v>
          </cell>
        </row>
        <row r="17">
          <cell r="C17">
            <v>12.408515159999999</v>
          </cell>
        </row>
        <row r="18">
          <cell r="C18">
            <v>0</v>
          </cell>
        </row>
        <row r="19">
          <cell r="C19">
            <v>29898.08029084</v>
          </cell>
        </row>
        <row r="20">
          <cell r="C20">
            <v>16379.574510089999</v>
          </cell>
        </row>
        <row r="21">
          <cell r="C21">
            <v>159.65082000000001</v>
          </cell>
        </row>
        <row r="22">
          <cell r="C22">
            <v>0</v>
          </cell>
        </row>
        <row r="23">
          <cell r="C23">
            <v>95.155743650000005</v>
          </cell>
        </row>
        <row r="24">
          <cell r="C24">
            <v>2299.2125712299999</v>
          </cell>
        </row>
        <row r="25">
          <cell r="C25">
            <v>0</v>
          </cell>
        </row>
        <row r="26">
          <cell r="C26">
            <v>0</v>
          </cell>
        </row>
        <row r="27">
          <cell r="C27">
            <v>853.86576399</v>
          </cell>
        </row>
        <row r="28">
          <cell r="C28">
            <v>527333.06810801022</v>
          </cell>
        </row>
        <row r="30">
          <cell r="C30">
            <v>11042.851215749997</v>
          </cell>
        </row>
        <row r="31">
          <cell r="C31">
            <v>4586.9970332400007</v>
          </cell>
        </row>
        <row r="32">
          <cell r="C32">
            <v>4.5300000000000002E-3</v>
          </cell>
        </row>
        <row r="33">
          <cell r="C33">
            <v>4196.4980254600005</v>
          </cell>
        </row>
        <row r="34">
          <cell r="C34">
            <v>43.459538240000001</v>
          </cell>
        </row>
        <row r="35">
          <cell r="C35">
            <v>4335.8097927100007</v>
          </cell>
        </row>
        <row r="36">
          <cell r="C36">
            <v>427.26718338000001</v>
          </cell>
        </row>
        <row r="37">
          <cell r="C37">
            <v>4778.8282417699993</v>
          </cell>
        </row>
        <row r="38">
          <cell r="C38">
            <v>4519.7969267400013</v>
          </cell>
        </row>
        <row r="39">
          <cell r="C39">
            <v>5364.2486833799994</v>
          </cell>
        </row>
        <row r="40">
          <cell r="C40">
            <v>3148.3084203500002</v>
          </cell>
        </row>
        <row r="41">
          <cell r="C41">
            <v>27600.852093510002</v>
          </cell>
        </row>
        <row r="42">
          <cell r="C42">
            <v>70044.921685899972</v>
          </cell>
        </row>
        <row r="43">
          <cell r="C43">
            <v>597377.98979415011</v>
          </cell>
        </row>
        <row r="47">
          <cell r="C47">
            <v>8760.3250283400066</v>
          </cell>
        </row>
        <row r="48">
          <cell r="C48">
            <v>41.302473309999996</v>
          </cell>
        </row>
        <row r="49">
          <cell r="C49">
            <v>4876.2820082699991</v>
          </cell>
        </row>
        <row r="50">
          <cell r="C50">
            <v>1596.8815691899995</v>
          </cell>
        </row>
        <row r="51">
          <cell r="C51">
            <v>728.06206614999985</v>
          </cell>
        </row>
        <row r="52">
          <cell r="C52">
            <v>5330.4574871200002</v>
          </cell>
        </row>
        <row r="53">
          <cell r="C53">
            <v>18343.971087959995</v>
          </cell>
        </row>
        <row r="54">
          <cell r="C54">
            <v>39677.281721320003</v>
          </cell>
        </row>
        <row r="56">
          <cell r="C56">
            <v>400355.97763817001</v>
          </cell>
        </row>
        <row r="57">
          <cell r="C57">
            <v>8014.5684587900014</v>
          </cell>
        </row>
        <row r="58">
          <cell r="C58">
            <v>9351.765738969998</v>
          </cell>
        </row>
        <row r="59">
          <cell r="C59">
            <v>84.729611109999979</v>
          </cell>
        </row>
        <row r="60">
          <cell r="C60">
            <v>417807.04144758999</v>
          </cell>
        </row>
        <row r="61">
          <cell r="C61">
            <v>457484.3231691001</v>
          </cell>
        </row>
        <row r="62">
          <cell r="C62">
            <v>895.38509999999997</v>
          </cell>
        </row>
        <row r="64">
          <cell r="C64">
            <v>77114.927969000011</v>
          </cell>
        </row>
        <row r="65">
          <cell r="C65">
            <v>25999.510218179999</v>
          </cell>
        </row>
        <row r="66">
          <cell r="C66">
            <v>23188.220129680001</v>
          </cell>
        </row>
        <row r="67">
          <cell r="C67">
            <v>12695.623200489999</v>
          </cell>
        </row>
        <row r="70">
          <cell r="C70">
            <v>138998.28151723999</v>
          </cell>
        </row>
        <row r="71">
          <cell r="C71">
            <v>597377.98978653003</v>
          </cell>
        </row>
        <row r="123">
          <cell r="I123">
            <v>24512.701821239993</v>
          </cell>
          <cell r="Z123">
            <v>2316.44283451</v>
          </cell>
        </row>
        <row r="124">
          <cell r="I124">
            <v>0</v>
          </cell>
          <cell r="Z124">
            <v>0</v>
          </cell>
        </row>
        <row r="125">
          <cell r="I125">
            <v>4806.9933363900009</v>
          </cell>
          <cell r="Z125">
            <v>1.0071632100000001</v>
          </cell>
        </row>
        <row r="126">
          <cell r="I126">
            <v>13007.778706430001</v>
          </cell>
          <cell r="Z126">
            <v>636.42676755000002</v>
          </cell>
        </row>
        <row r="127">
          <cell r="I127">
            <v>102.72499999999999</v>
          </cell>
          <cell r="Z127">
            <v>0</v>
          </cell>
        </row>
        <row r="128">
          <cell r="I128">
            <v>44920.872797170006</v>
          </cell>
          <cell r="Z128">
            <v>3591.7879820599987</v>
          </cell>
        </row>
        <row r="129">
          <cell r="I129">
            <v>81.559962519999999</v>
          </cell>
          <cell r="Z129">
            <v>0</v>
          </cell>
        </row>
        <row r="130">
          <cell r="I130">
            <v>2601.42007986</v>
          </cell>
          <cell r="Z130">
            <v>0</v>
          </cell>
        </row>
        <row r="131">
          <cell r="I131">
            <v>0</v>
          </cell>
          <cell r="Z131">
            <v>0</v>
          </cell>
        </row>
        <row r="132">
          <cell r="I132">
            <v>21801.615484109996</v>
          </cell>
          <cell r="Z132">
            <v>700.34231125000019</v>
          </cell>
        </row>
        <row r="133">
          <cell r="I133">
            <v>41.670179929999996</v>
          </cell>
          <cell r="Z133">
            <v>0</v>
          </cell>
        </row>
        <row r="134">
          <cell r="I134">
            <v>0</v>
          </cell>
          <cell r="Z134">
            <v>0</v>
          </cell>
        </row>
        <row r="135">
          <cell r="I135">
            <v>0</v>
          </cell>
          <cell r="Z135">
            <v>0</v>
          </cell>
        </row>
        <row r="136">
          <cell r="I136">
            <v>11890.960974739995</v>
          </cell>
          <cell r="Z136">
            <v>4.4917569999999998</v>
          </cell>
        </row>
        <row r="137">
          <cell r="I137">
            <v>1171.9488620700001</v>
          </cell>
          <cell r="Z137">
            <v>0</v>
          </cell>
        </row>
        <row r="138">
          <cell r="I138">
            <v>0</v>
          </cell>
          <cell r="Z138">
            <v>0</v>
          </cell>
        </row>
        <row r="139">
          <cell r="I139">
            <v>0</v>
          </cell>
          <cell r="Z139">
            <v>2.1447246799999999</v>
          </cell>
        </row>
        <row r="140">
          <cell r="I140">
            <v>26.556618579999999</v>
          </cell>
          <cell r="Z140">
            <v>0</v>
          </cell>
        </row>
        <row r="141">
          <cell r="I141">
            <v>0</v>
          </cell>
        </row>
        <row r="142">
          <cell r="I142">
            <v>0</v>
          </cell>
          <cell r="Z142">
            <v>0</v>
          </cell>
        </row>
        <row r="143">
          <cell r="I143">
            <v>0</v>
          </cell>
          <cell r="Z143">
            <v>0</v>
          </cell>
        </row>
        <row r="144">
          <cell r="I144">
            <v>216.32759991000003</v>
          </cell>
          <cell r="Z144">
            <v>6.95</v>
          </cell>
        </row>
        <row r="145">
          <cell r="I145">
            <v>125183.13142346997</v>
          </cell>
          <cell r="Z145">
            <v>7259.5935403099984</v>
          </cell>
        </row>
        <row r="147">
          <cell r="I147">
            <v>7799.9177899300012</v>
          </cell>
          <cell r="Z147">
            <v>472.56779910000006</v>
          </cell>
        </row>
        <row r="148">
          <cell r="I148">
            <v>24587.423734650005</v>
          </cell>
          <cell r="Z148">
            <v>704.38723996999988</v>
          </cell>
        </row>
        <row r="149">
          <cell r="I149">
            <v>2123.1078965400002</v>
          </cell>
        </row>
        <row r="150">
          <cell r="I150">
            <v>62349.334145079985</v>
          </cell>
          <cell r="Z150">
            <v>558.09099506000007</v>
          </cell>
        </row>
        <row r="151">
          <cell r="I151">
            <v>750.42691613000011</v>
          </cell>
        </row>
        <row r="152">
          <cell r="I152">
            <v>6887.5017239499975</v>
          </cell>
        </row>
        <row r="153">
          <cell r="I153">
            <v>142.96287240999999</v>
          </cell>
        </row>
        <row r="154">
          <cell r="I154">
            <v>765.81371152999998</v>
          </cell>
        </row>
        <row r="155">
          <cell r="I155">
            <v>4272.2346930499998</v>
          </cell>
          <cell r="Z155">
            <v>53.072025559999993</v>
          </cell>
        </row>
        <row r="156">
          <cell r="I156">
            <v>536.93812089999994</v>
          </cell>
          <cell r="Z156">
            <v>49.317756099999997</v>
          </cell>
        </row>
        <row r="157">
          <cell r="I157">
            <v>1251.3786185599999</v>
          </cell>
        </row>
        <row r="158">
          <cell r="I158">
            <v>18629.868686479997</v>
          </cell>
          <cell r="Z158">
            <v>496.52315310000006</v>
          </cell>
        </row>
        <row r="159">
          <cell r="I159">
            <v>130096.90891146999</v>
          </cell>
          <cell r="Z159">
            <v>2333.9589692099999</v>
          </cell>
        </row>
        <row r="160">
          <cell r="I160">
            <v>255280.0403352901</v>
          </cell>
          <cell r="Z160">
            <v>9593.5525095799967</v>
          </cell>
        </row>
        <row r="164">
          <cell r="I164">
            <v>2691.3633998100013</v>
          </cell>
          <cell r="Z164">
            <v>66.776571029999985</v>
          </cell>
        </row>
        <row r="165">
          <cell r="I165">
            <v>1229.7411352900003</v>
          </cell>
        </row>
        <row r="166">
          <cell r="I166">
            <v>14623.25529205999</v>
          </cell>
        </row>
        <row r="167">
          <cell r="I167">
            <v>2445.81030887</v>
          </cell>
        </row>
        <row r="168">
          <cell r="I168">
            <v>1006.9694695999999</v>
          </cell>
        </row>
        <row r="169">
          <cell r="I169">
            <v>2862.3124615299998</v>
          </cell>
          <cell r="Z169">
            <v>177.71952925000002</v>
          </cell>
        </row>
        <row r="170">
          <cell r="I170">
            <v>16131.122172400008</v>
          </cell>
          <cell r="Z170">
            <v>1424.2526575199997</v>
          </cell>
        </row>
        <row r="171">
          <cell r="I171">
            <v>40990.574241060014</v>
          </cell>
          <cell r="Z171">
            <v>1668.7487577999998</v>
          </cell>
        </row>
        <row r="173">
          <cell r="I173">
            <v>41897.053281130007</v>
          </cell>
          <cell r="Z173">
            <v>582.19525863000001</v>
          </cell>
        </row>
        <row r="174">
          <cell r="I174">
            <v>35319.479755049986</v>
          </cell>
          <cell r="Z174">
            <v>0</v>
          </cell>
        </row>
        <row r="175">
          <cell r="I175">
            <v>57076.626361399984</v>
          </cell>
          <cell r="Z175">
            <v>1324.11888509</v>
          </cell>
        </row>
        <row r="176">
          <cell r="I176">
            <v>119.41867766</v>
          </cell>
          <cell r="Z176">
            <v>504.08479254999997</v>
          </cell>
        </row>
        <row r="177">
          <cell r="I177">
            <v>134412.5780759</v>
          </cell>
          <cell r="Z177">
            <v>541.52406337999992</v>
          </cell>
        </row>
        <row r="178">
          <cell r="I178">
            <v>175403.15231727008</v>
          </cell>
          <cell r="Z178">
            <v>1.7847067700000003</v>
          </cell>
        </row>
        <row r="179">
          <cell r="I179">
            <v>1151.6459714600001</v>
          </cell>
          <cell r="Z179">
            <v>2953.7077066500001</v>
          </cell>
        </row>
        <row r="180">
          <cell r="Z180">
            <v>4622.4564646699991</v>
          </cell>
        </row>
        <row r="181">
          <cell r="I181">
            <v>36020.973456890002</v>
          </cell>
          <cell r="Z181">
            <v>50</v>
          </cell>
        </row>
        <row r="182">
          <cell r="I182">
            <v>2055.7151327400002</v>
          </cell>
        </row>
        <row r="183">
          <cell r="I183">
            <v>51455.355012560009</v>
          </cell>
          <cell r="Z183">
            <v>1869.8049305100001</v>
          </cell>
        </row>
        <row r="184">
          <cell r="I184">
            <v>-10806.801565569996</v>
          </cell>
          <cell r="Z184">
            <v>2.5</v>
          </cell>
        </row>
        <row r="185">
          <cell r="Z185">
            <v>1364.8623621699999</v>
          </cell>
        </row>
        <row r="186">
          <cell r="Z186">
            <v>0</v>
          </cell>
        </row>
        <row r="187">
          <cell r="I187">
            <v>78725.24203667001</v>
          </cell>
          <cell r="Z187">
            <v>1654.7839696699996</v>
          </cell>
        </row>
        <row r="188">
          <cell r="I188">
            <v>255280.04032575001</v>
          </cell>
          <cell r="Z188">
            <v>29.144780469999993</v>
          </cell>
        </row>
        <row r="191">
          <cell r="Z191">
            <v>4921.0960429000006</v>
          </cell>
        </row>
        <row r="192">
          <cell r="Z192">
            <v>9593.552507639999</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0:J19"/>
  <sheetViews>
    <sheetView showGridLines="0" tabSelected="1" view="pageBreakPreview" zoomScale="70" zoomScaleNormal="100" zoomScaleSheetLayoutView="70" workbookViewId="0"/>
  </sheetViews>
  <sheetFormatPr defaultRowHeight="15"/>
  <cols>
    <col min="1" max="1" width="3.28515625" style="16" customWidth="1"/>
    <col min="2" max="2" width="3.28515625" customWidth="1"/>
    <col min="3" max="3" width="10.7109375" bestFit="1" customWidth="1"/>
    <col min="9" max="9" width="13.7109375" customWidth="1"/>
    <col min="10" max="10" width="15.7109375" customWidth="1"/>
    <col min="17" max="17" width="24.28515625" customWidth="1"/>
  </cols>
  <sheetData>
    <row r="10" spans="3:10" ht="45">
      <c r="C10" s="12" t="s">
        <v>0</v>
      </c>
      <c r="D10" s="1"/>
    </row>
    <row r="12" spans="3:10" ht="28.5">
      <c r="C12" s="4"/>
      <c r="D12" s="5"/>
      <c r="E12" s="5"/>
      <c r="F12" s="5"/>
      <c r="G12" s="5"/>
      <c r="H12" s="5"/>
      <c r="I12" s="5"/>
      <c r="J12" s="5"/>
    </row>
    <row r="13" spans="3:10" ht="28.5">
      <c r="E13" s="5"/>
      <c r="F13" s="5"/>
      <c r="G13" s="5"/>
      <c r="H13" s="5"/>
      <c r="I13" s="5"/>
      <c r="J13" s="5"/>
    </row>
    <row r="19" spans="3:10" ht="27">
      <c r="C19" s="9"/>
      <c r="I19" s="192" t="s">
        <v>982</v>
      </c>
      <c r="J19" s="193"/>
    </row>
  </sheetData>
  <mergeCells count="1">
    <mergeCell ref="I19:J19"/>
  </mergeCells>
  <pageMargins left="0.7" right="0.7" top="0.75" bottom="0.75" header="0.3" footer="0.3"/>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92D050"/>
    <pageSetUpPr fitToPage="1"/>
  </sheetPr>
  <dimension ref="A1:K66"/>
  <sheetViews>
    <sheetView zoomScaleNormal="100" workbookViewId="0">
      <pane xSplit="2" ySplit="5" topLeftCell="C6" activePane="bottomRight" state="frozen"/>
      <selection pane="topRight" activeCell="G55" sqref="G55"/>
      <selection pane="bottomLeft" activeCell="G55" sqref="G55"/>
      <selection pane="bottomRight" activeCell="A2" sqref="A2"/>
    </sheetView>
  </sheetViews>
  <sheetFormatPr defaultColWidth="9.28515625" defaultRowHeight="15"/>
  <cols>
    <col min="1" max="1" width="9.28515625" style="6"/>
    <col min="2" max="2" width="34.7109375" style="6" customWidth="1"/>
    <col min="3" max="9" width="20.28515625" style="6" customWidth="1"/>
    <col min="10" max="10" width="57.5703125" style="6" bestFit="1" customWidth="1"/>
    <col min="11" max="45" width="26.28515625" style="6" customWidth="1"/>
    <col min="46" max="46" width="0" style="6" hidden="1" customWidth="1"/>
    <col min="47" max="47" width="21.5703125" style="6" customWidth="1"/>
    <col min="48" max="16384" width="9.28515625" style="6"/>
  </cols>
  <sheetData>
    <row r="1" spans="1:11" hidden="1">
      <c r="A1" s="6">
        <v>1</v>
      </c>
      <c r="B1" s="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c r="J2" s="71" t="s">
        <v>114</v>
      </c>
    </row>
    <row r="3" spans="1:11" ht="23.25" thickBot="1">
      <c r="A3" s="206" t="s">
        <v>115</v>
      </c>
      <c r="B3" s="207"/>
      <c r="C3" s="207"/>
      <c r="D3" s="207"/>
      <c r="E3" s="207"/>
      <c r="F3" s="207"/>
      <c r="G3" s="207"/>
      <c r="H3" s="207"/>
      <c r="I3" s="207"/>
      <c r="J3" s="207"/>
    </row>
    <row r="4" spans="1:11" ht="23.25" customHeight="1" thickBot="1">
      <c r="A4" s="201" t="s">
        <v>34</v>
      </c>
      <c r="B4" s="202"/>
      <c r="C4" s="202"/>
      <c r="D4" s="202"/>
      <c r="E4" s="202"/>
      <c r="F4" s="202"/>
      <c r="G4" s="202"/>
      <c r="H4" s="202"/>
      <c r="I4" s="202"/>
      <c r="J4" s="202"/>
    </row>
    <row r="5" spans="1:11" s="42" customFormat="1" ht="32.25" thickBot="1">
      <c r="A5" s="35" t="s">
        <v>116</v>
      </c>
      <c r="B5" s="35" t="s">
        <v>117</v>
      </c>
      <c r="C5" s="41" t="s">
        <v>61</v>
      </c>
      <c r="D5" s="41" t="s">
        <v>62</v>
      </c>
      <c r="E5" s="41" t="s">
        <v>63</v>
      </c>
      <c r="F5" s="41" t="s">
        <v>64</v>
      </c>
      <c r="G5" s="41" t="s">
        <v>974</v>
      </c>
      <c r="H5" s="41" t="s">
        <v>975</v>
      </c>
      <c r="I5" s="41" t="s">
        <v>978</v>
      </c>
      <c r="J5" s="35" t="s">
        <v>42</v>
      </c>
    </row>
    <row r="6" spans="1:11">
      <c r="A6" s="8">
        <v>1</v>
      </c>
      <c r="B6" s="36" t="s">
        <v>118</v>
      </c>
      <c r="C6" s="92">
        <v>5810112.6712699998</v>
      </c>
      <c r="D6" s="92">
        <v>5810081.5867600003</v>
      </c>
      <c r="E6" s="92">
        <v>5564463.7501300005</v>
      </c>
      <c r="F6" s="92">
        <v>5577357.07467</v>
      </c>
      <c r="G6" s="92">
        <v>5993802.7520599999</v>
      </c>
      <c r="H6" s="92">
        <v>5855236.8903199993</v>
      </c>
      <c r="I6" s="92">
        <v>5978290.8113000002</v>
      </c>
      <c r="J6" s="68" t="s">
        <v>119</v>
      </c>
      <c r="K6" s="120"/>
    </row>
    <row r="7" spans="1:11">
      <c r="A7" s="8">
        <v>2</v>
      </c>
      <c r="B7" s="36" t="s">
        <v>120</v>
      </c>
      <c r="C7" s="92">
        <v>0</v>
      </c>
      <c r="D7" s="92">
        <v>0</v>
      </c>
      <c r="E7" s="92">
        <v>0</v>
      </c>
      <c r="F7" s="92">
        <v>0</v>
      </c>
      <c r="G7" s="92">
        <v>0</v>
      </c>
      <c r="H7" s="92">
        <v>0</v>
      </c>
      <c r="I7" s="92">
        <v>0</v>
      </c>
      <c r="J7" s="68" t="s">
        <v>121</v>
      </c>
      <c r="K7" s="120"/>
    </row>
    <row r="8" spans="1:11" ht="15" customHeight="1">
      <c r="A8" s="8">
        <v>3</v>
      </c>
      <c r="B8" s="36" t="s">
        <v>262</v>
      </c>
      <c r="C8" s="92">
        <v>445057.72843999998</v>
      </c>
      <c r="D8" s="92">
        <v>408723.36680000002</v>
      </c>
      <c r="E8" s="92">
        <v>431240.90808999998</v>
      </c>
      <c r="F8" s="92">
        <v>429982.24374000006</v>
      </c>
      <c r="G8" s="92">
        <v>448159.42934999999</v>
      </c>
      <c r="H8" s="92">
        <v>431731.32120000001</v>
      </c>
      <c r="I8" s="92">
        <v>428726.13361000002</v>
      </c>
      <c r="J8" s="68" t="s">
        <v>123</v>
      </c>
      <c r="K8" s="120"/>
    </row>
    <row r="9" spans="1:11" ht="15" customHeight="1">
      <c r="A9" s="8">
        <v>4</v>
      </c>
      <c r="B9" s="36" t="s">
        <v>124</v>
      </c>
      <c r="C9" s="92">
        <v>1946529.4517600001</v>
      </c>
      <c r="D9" s="92">
        <v>1907525.5927999998</v>
      </c>
      <c r="E9" s="92">
        <v>1924218.1998499997</v>
      </c>
      <c r="F9" s="92">
        <v>1911519.3765700001</v>
      </c>
      <c r="G9" s="92">
        <v>1895316.07296</v>
      </c>
      <c r="H9" s="92">
        <v>1972489.1389000001</v>
      </c>
      <c r="I9" s="92">
        <v>1960641.5820799998</v>
      </c>
      <c r="J9" s="68" t="s">
        <v>125</v>
      </c>
      <c r="K9" s="120"/>
    </row>
    <row r="10" spans="1:11" ht="15" customHeight="1">
      <c r="A10" s="8">
        <v>5</v>
      </c>
      <c r="B10" s="36" t="s">
        <v>126</v>
      </c>
      <c r="C10" s="92">
        <v>54537</v>
      </c>
      <c r="D10" s="92">
        <v>54685</v>
      </c>
      <c r="E10" s="92">
        <v>54721</v>
      </c>
      <c r="F10" s="92">
        <v>54803</v>
      </c>
      <c r="G10" s="92">
        <v>54826.5</v>
      </c>
      <c r="H10" s="92">
        <v>54634</v>
      </c>
      <c r="I10" s="92">
        <v>53758</v>
      </c>
      <c r="J10" s="68" t="s">
        <v>127</v>
      </c>
      <c r="K10" s="120"/>
    </row>
    <row r="11" spans="1:11" ht="15" customHeight="1">
      <c r="A11" s="8">
        <v>6</v>
      </c>
      <c r="B11" s="36" t="s">
        <v>128</v>
      </c>
      <c r="C11" s="92">
        <v>9049904.4035200011</v>
      </c>
      <c r="D11" s="92">
        <v>9109059.611680001</v>
      </c>
      <c r="E11" s="92">
        <v>9212585.888770001</v>
      </c>
      <c r="F11" s="92">
        <v>9416094.8716100007</v>
      </c>
      <c r="G11" s="92">
        <v>9338869.8777799979</v>
      </c>
      <c r="H11" s="92">
        <v>8917510.900299998</v>
      </c>
      <c r="I11" s="92">
        <v>8752804.3611200005</v>
      </c>
      <c r="J11" s="68" t="s">
        <v>129</v>
      </c>
      <c r="K11" s="120"/>
    </row>
    <row r="12" spans="1:11" ht="15" customHeight="1">
      <c r="A12" s="8">
        <v>7</v>
      </c>
      <c r="B12" s="36" t="s">
        <v>130</v>
      </c>
      <c r="C12" s="92">
        <v>0</v>
      </c>
      <c r="D12" s="92">
        <v>0</v>
      </c>
      <c r="E12" s="92">
        <v>0</v>
      </c>
      <c r="F12" s="92">
        <v>0</v>
      </c>
      <c r="G12" s="92">
        <v>0</v>
      </c>
      <c r="H12" s="92">
        <v>0</v>
      </c>
      <c r="I12" s="92">
        <v>0</v>
      </c>
      <c r="J12" s="68" t="s">
        <v>131</v>
      </c>
      <c r="K12" s="120"/>
    </row>
    <row r="13" spans="1:11" ht="15" customHeight="1">
      <c r="A13" s="8">
        <v>8</v>
      </c>
      <c r="B13" s="36" t="s">
        <v>231</v>
      </c>
      <c r="C13" s="92">
        <v>119400.83395</v>
      </c>
      <c r="D13" s="92">
        <v>90229.504000000001</v>
      </c>
      <c r="E13" s="92">
        <v>90229.504000000001</v>
      </c>
      <c r="F13" s="92">
        <v>108759.81349</v>
      </c>
      <c r="G13" s="92">
        <v>90257.909339999998</v>
      </c>
      <c r="H13" s="92">
        <v>30705.40681</v>
      </c>
      <c r="I13" s="92">
        <v>4666.3555699999997</v>
      </c>
      <c r="J13" s="68" t="s">
        <v>133</v>
      </c>
      <c r="K13" s="120"/>
    </row>
    <row r="14" spans="1:11" ht="15" customHeight="1">
      <c r="A14" s="8">
        <v>9</v>
      </c>
      <c r="B14" s="36" t="s">
        <v>134</v>
      </c>
      <c r="C14" s="92">
        <v>0</v>
      </c>
      <c r="D14" s="92">
        <v>0</v>
      </c>
      <c r="E14" s="92">
        <v>0</v>
      </c>
      <c r="F14" s="92">
        <v>0</v>
      </c>
      <c r="G14" s="92">
        <v>0</v>
      </c>
      <c r="H14" s="92">
        <v>0</v>
      </c>
      <c r="I14" s="92">
        <v>0</v>
      </c>
      <c r="J14" s="68" t="s">
        <v>135</v>
      </c>
      <c r="K14" s="120"/>
    </row>
    <row r="15" spans="1:11" ht="15" customHeight="1">
      <c r="A15" s="8">
        <v>10</v>
      </c>
      <c r="B15" s="36" t="s">
        <v>232</v>
      </c>
      <c r="C15" s="92">
        <v>2069270.8547000003</v>
      </c>
      <c r="D15" s="92">
        <v>2087124.1551800002</v>
      </c>
      <c r="E15" s="92">
        <v>2091592.11353</v>
      </c>
      <c r="F15" s="92">
        <v>2144222.4882499999</v>
      </c>
      <c r="G15" s="92">
        <v>2098208.0241700001</v>
      </c>
      <c r="H15" s="92">
        <v>2345597.1072200001</v>
      </c>
      <c r="I15" s="92">
        <v>2338567.9888800001</v>
      </c>
      <c r="J15" s="68" t="s">
        <v>137</v>
      </c>
      <c r="K15" s="120"/>
    </row>
    <row r="16" spans="1:11" ht="15" customHeight="1">
      <c r="A16" s="8">
        <v>11</v>
      </c>
      <c r="B16" s="36" t="s">
        <v>138</v>
      </c>
      <c r="C16" s="92">
        <v>26883.979619999998</v>
      </c>
      <c r="D16" s="92">
        <v>26969.822909999999</v>
      </c>
      <c r="E16" s="92">
        <v>25242.017530000001</v>
      </c>
      <c r="F16" s="92">
        <v>25358.42236</v>
      </c>
      <c r="G16" s="92">
        <v>25398.87343</v>
      </c>
      <c r="H16" s="92">
        <v>23805.274880000001</v>
      </c>
      <c r="I16" s="92">
        <v>23863.79061</v>
      </c>
      <c r="J16" s="68" t="s">
        <v>139</v>
      </c>
      <c r="K16" s="120"/>
    </row>
    <row r="17" spans="1:11" ht="15" customHeight="1">
      <c r="A17" s="8">
        <v>12</v>
      </c>
      <c r="B17" s="36" t="s">
        <v>233</v>
      </c>
      <c r="C17" s="92">
        <v>0</v>
      </c>
      <c r="D17" s="92">
        <v>0</v>
      </c>
      <c r="E17" s="92">
        <v>0</v>
      </c>
      <c r="F17" s="92">
        <v>0</v>
      </c>
      <c r="G17" s="92">
        <v>0</v>
      </c>
      <c r="H17" s="92">
        <v>0</v>
      </c>
      <c r="I17" s="92">
        <v>0</v>
      </c>
      <c r="J17" s="68" t="s">
        <v>141</v>
      </c>
      <c r="K17" s="120"/>
    </row>
    <row r="18" spans="1:11" ht="15" customHeight="1">
      <c r="A18" s="8">
        <v>13</v>
      </c>
      <c r="B18" s="36" t="s">
        <v>142</v>
      </c>
      <c r="C18" s="92">
        <v>0</v>
      </c>
      <c r="D18" s="92">
        <v>0</v>
      </c>
      <c r="E18" s="92">
        <v>0</v>
      </c>
      <c r="F18" s="92">
        <v>0</v>
      </c>
      <c r="G18" s="92">
        <v>0</v>
      </c>
      <c r="H18" s="92">
        <v>0</v>
      </c>
      <c r="I18" s="92">
        <v>0</v>
      </c>
      <c r="J18" s="68" t="s">
        <v>143</v>
      </c>
      <c r="K18" s="120"/>
    </row>
    <row r="19" spans="1:11" ht="15" customHeight="1">
      <c r="A19" s="8">
        <v>14</v>
      </c>
      <c r="B19" s="36" t="s">
        <v>234</v>
      </c>
      <c r="C19" s="92">
        <v>1053653.7548300002</v>
      </c>
      <c r="D19" s="92">
        <v>1050675.8124300002</v>
      </c>
      <c r="E19" s="92">
        <v>1020170.98058</v>
      </c>
      <c r="F19" s="92">
        <v>1029088.75317</v>
      </c>
      <c r="G19" s="92">
        <v>1025229.8442500001</v>
      </c>
      <c r="H19" s="92">
        <v>1020110.84098</v>
      </c>
      <c r="I19" s="92">
        <v>1065827.2636500001</v>
      </c>
      <c r="J19" s="68" t="s">
        <v>145</v>
      </c>
      <c r="K19" s="120"/>
    </row>
    <row r="20" spans="1:11" ht="15" customHeight="1">
      <c r="A20" s="8">
        <v>15</v>
      </c>
      <c r="B20" s="36" t="s">
        <v>146</v>
      </c>
      <c r="C20" s="92">
        <v>191129.96290000001</v>
      </c>
      <c r="D20" s="92">
        <v>191129.96290000001</v>
      </c>
      <c r="E20" s="92">
        <v>191168.8989</v>
      </c>
      <c r="F20" s="92">
        <v>191168.8989</v>
      </c>
      <c r="G20" s="92">
        <v>191168.8989</v>
      </c>
      <c r="H20" s="92">
        <v>191068.8989</v>
      </c>
      <c r="I20" s="92">
        <v>190668.8989</v>
      </c>
      <c r="J20" s="68" t="s">
        <v>147</v>
      </c>
      <c r="K20" s="120"/>
    </row>
    <row r="21" spans="1:11" ht="15" customHeight="1">
      <c r="A21" s="8">
        <v>17</v>
      </c>
      <c r="B21" s="36" t="s">
        <v>148</v>
      </c>
      <c r="C21" s="92">
        <v>0</v>
      </c>
      <c r="D21" s="92">
        <v>0</v>
      </c>
      <c r="E21" s="92">
        <v>0</v>
      </c>
      <c r="F21" s="92">
        <v>0</v>
      </c>
      <c r="G21" s="92">
        <v>0</v>
      </c>
      <c r="H21" s="92">
        <v>0</v>
      </c>
      <c r="I21" s="92">
        <v>0</v>
      </c>
      <c r="J21" s="68" t="s">
        <v>149</v>
      </c>
      <c r="K21" s="120"/>
    </row>
    <row r="22" spans="1:11" ht="15" customHeight="1">
      <c r="A22" s="8">
        <v>18</v>
      </c>
      <c r="B22" s="36" t="s">
        <v>235</v>
      </c>
      <c r="C22" s="92">
        <v>0</v>
      </c>
      <c r="D22" s="92">
        <v>0</v>
      </c>
      <c r="E22" s="92">
        <v>0</v>
      </c>
      <c r="F22" s="92">
        <v>0</v>
      </c>
      <c r="G22" s="92">
        <v>0</v>
      </c>
      <c r="H22" s="92">
        <v>0</v>
      </c>
      <c r="I22" s="92">
        <v>0</v>
      </c>
      <c r="J22" s="68" t="s">
        <v>151</v>
      </c>
      <c r="K22" s="120"/>
    </row>
    <row r="23" spans="1:11" ht="15" customHeight="1">
      <c r="A23" s="8">
        <v>19</v>
      </c>
      <c r="B23" s="36" t="s">
        <v>236</v>
      </c>
      <c r="C23" s="92">
        <v>173.69381000000001</v>
      </c>
      <c r="D23" s="92">
        <v>168.63792000000001</v>
      </c>
      <c r="E23" s="92">
        <v>163.56939</v>
      </c>
      <c r="F23" s="92">
        <v>158.48819</v>
      </c>
      <c r="G23" s="92">
        <v>153.39429000000001</v>
      </c>
      <c r="H23" s="92">
        <v>148.28765000000001</v>
      </c>
      <c r="I23" s="92">
        <v>143.16824</v>
      </c>
      <c r="J23" s="68" t="s">
        <v>153</v>
      </c>
      <c r="K23" s="120"/>
    </row>
    <row r="24" spans="1:11" ht="15" customHeight="1">
      <c r="A24" s="8">
        <v>20</v>
      </c>
      <c r="B24" s="36" t="s">
        <v>154</v>
      </c>
      <c r="C24" s="92">
        <v>0</v>
      </c>
      <c r="D24" s="92">
        <v>0</v>
      </c>
      <c r="E24" s="92">
        <v>0</v>
      </c>
      <c r="F24" s="92">
        <v>0</v>
      </c>
      <c r="G24" s="92">
        <v>0</v>
      </c>
      <c r="H24" s="92">
        <v>0</v>
      </c>
      <c r="I24" s="92">
        <v>0</v>
      </c>
      <c r="J24" s="68" t="s">
        <v>155</v>
      </c>
      <c r="K24" s="120"/>
    </row>
    <row r="25" spans="1:11" ht="15" customHeight="1">
      <c r="A25" s="8">
        <f>A24+1</f>
        <v>21</v>
      </c>
      <c r="B25" s="36" t="s">
        <v>156</v>
      </c>
      <c r="C25" s="92">
        <v>0</v>
      </c>
      <c r="D25" s="92">
        <v>0</v>
      </c>
      <c r="E25" s="92">
        <v>0</v>
      </c>
      <c r="F25" s="92">
        <v>0</v>
      </c>
      <c r="G25" s="92">
        <v>0</v>
      </c>
      <c r="H25" s="92">
        <v>0</v>
      </c>
      <c r="I25" s="92">
        <v>0</v>
      </c>
      <c r="J25" s="68"/>
      <c r="K25" s="120"/>
    </row>
    <row r="26" spans="1:11" ht="15" customHeight="1">
      <c r="A26" s="8">
        <f>A25+1</f>
        <v>22</v>
      </c>
      <c r="B26" s="36" t="s">
        <v>157</v>
      </c>
      <c r="C26" s="92">
        <v>0</v>
      </c>
      <c r="D26" s="92">
        <v>0</v>
      </c>
      <c r="E26" s="92">
        <v>0</v>
      </c>
      <c r="F26" s="92">
        <v>0</v>
      </c>
      <c r="G26" s="92">
        <v>0</v>
      </c>
      <c r="H26" s="92">
        <v>0</v>
      </c>
      <c r="I26" s="92">
        <v>0</v>
      </c>
      <c r="J26" s="68"/>
      <c r="K26" s="120"/>
    </row>
    <row r="27" spans="1:11" ht="15" customHeight="1">
      <c r="A27" s="8">
        <f t="shared" ref="A27:A63" si="1">A26+1</f>
        <v>23</v>
      </c>
      <c r="B27" s="36" t="s">
        <v>237</v>
      </c>
      <c r="C27" s="92">
        <v>39851.333050000001</v>
      </c>
      <c r="D27" s="92">
        <v>39699.054130000004</v>
      </c>
      <c r="E27" s="92">
        <v>39737.214699999997</v>
      </c>
      <c r="F27" s="92">
        <v>39445.639199999998</v>
      </c>
      <c r="G27" s="92">
        <v>40844.126900000003</v>
      </c>
      <c r="H27" s="92">
        <v>39439.546139999999</v>
      </c>
      <c r="I27" s="92">
        <v>39095.310389999999</v>
      </c>
      <c r="J27" s="68" t="s">
        <v>159</v>
      </c>
      <c r="K27" s="120"/>
    </row>
    <row r="28" spans="1:11" ht="15" customHeight="1">
      <c r="A28" s="55">
        <f t="shared" si="1"/>
        <v>24</v>
      </c>
      <c r="B28" s="54" t="s">
        <v>238</v>
      </c>
      <c r="C28" s="93">
        <v>20806505.667950001</v>
      </c>
      <c r="D28" s="93">
        <v>20776072.107580002</v>
      </c>
      <c r="E28" s="93">
        <v>20645534.045610003</v>
      </c>
      <c r="F28" s="93">
        <v>20927959.070239998</v>
      </c>
      <c r="G28" s="93">
        <v>21202235.70355</v>
      </c>
      <c r="H28" s="93">
        <v>20882477.613409996</v>
      </c>
      <c r="I28" s="93">
        <v>20837053.664449997</v>
      </c>
      <c r="J28" s="69" t="s">
        <v>44</v>
      </c>
      <c r="K28" s="120"/>
    </row>
    <row r="29" spans="1:11" ht="15" customHeight="1">
      <c r="A29" s="8">
        <f t="shared" si="1"/>
        <v>25</v>
      </c>
      <c r="B29" s="36" t="s">
        <v>161</v>
      </c>
      <c r="C29" s="92">
        <v>132401.91019</v>
      </c>
      <c r="D29" s="92">
        <v>250902.77010999998</v>
      </c>
      <c r="E29" s="92">
        <v>188727.34373999998</v>
      </c>
      <c r="F29" s="92">
        <v>126096.86018</v>
      </c>
      <c r="G29" s="92">
        <v>165781.15601999999</v>
      </c>
      <c r="H29" s="92">
        <v>231425.72584</v>
      </c>
      <c r="I29" s="92">
        <v>195687.74340999997</v>
      </c>
      <c r="J29" s="70" t="s">
        <v>162</v>
      </c>
      <c r="K29" s="120"/>
    </row>
    <row r="30" spans="1:11" ht="15" customHeight="1">
      <c r="A30" s="8">
        <f t="shared" si="1"/>
        <v>26</v>
      </c>
      <c r="B30" s="36" t="s">
        <v>163</v>
      </c>
      <c r="C30" s="92">
        <v>921971.56614000001</v>
      </c>
      <c r="D30" s="92">
        <v>1027486.14157</v>
      </c>
      <c r="E30" s="92">
        <v>1036888.3339500001</v>
      </c>
      <c r="F30" s="92">
        <v>968351.75337000005</v>
      </c>
      <c r="G30" s="92">
        <v>1037081.6881</v>
      </c>
      <c r="H30" s="92">
        <v>1005914.44141</v>
      </c>
      <c r="I30" s="92">
        <v>1056764.9253</v>
      </c>
      <c r="J30" s="70" t="s">
        <v>164</v>
      </c>
      <c r="K30" s="120"/>
    </row>
    <row r="31" spans="1:11" ht="15" customHeight="1">
      <c r="A31" s="8">
        <f t="shared" si="1"/>
        <v>27</v>
      </c>
      <c r="B31" s="36" t="s">
        <v>165</v>
      </c>
      <c r="C31" s="92">
        <v>5039570.6368999993</v>
      </c>
      <c r="D31" s="92">
        <v>5165824.6872199997</v>
      </c>
      <c r="E31" s="92">
        <v>4914664.6940099988</v>
      </c>
      <c r="F31" s="92">
        <v>5262582.8470700011</v>
      </c>
      <c r="G31" s="92">
        <v>4580163.179560001</v>
      </c>
      <c r="H31" s="92">
        <v>4406983.4290099991</v>
      </c>
      <c r="I31" s="92">
        <v>4306583.4473999999</v>
      </c>
      <c r="J31" s="68" t="s">
        <v>166</v>
      </c>
      <c r="K31" s="120"/>
    </row>
    <row r="32" spans="1:11" ht="15" customHeight="1">
      <c r="A32" s="8">
        <f t="shared" si="1"/>
        <v>28</v>
      </c>
      <c r="B32" s="36" t="s">
        <v>167</v>
      </c>
      <c r="C32" s="92">
        <v>9567948.1937799994</v>
      </c>
      <c r="D32" s="92">
        <v>9554541.9012800008</v>
      </c>
      <c r="E32" s="92">
        <v>9592500.001459999</v>
      </c>
      <c r="F32" s="92">
        <v>9356358.0981200002</v>
      </c>
      <c r="G32" s="92">
        <v>8841500.2899799999</v>
      </c>
      <c r="H32" s="92">
        <v>8541628.2914099991</v>
      </c>
      <c r="I32" s="92">
        <v>8501971.9681299999</v>
      </c>
      <c r="J32" s="68" t="s">
        <v>168</v>
      </c>
      <c r="K32" s="120"/>
    </row>
    <row r="33" spans="1:11" ht="15" customHeight="1">
      <c r="A33" s="8">
        <f t="shared" si="1"/>
        <v>29</v>
      </c>
      <c r="B33" s="36" t="s">
        <v>239</v>
      </c>
      <c r="C33" s="92">
        <v>0</v>
      </c>
      <c r="D33" s="92">
        <v>0</v>
      </c>
      <c r="E33" s="92">
        <v>0</v>
      </c>
      <c r="F33" s="92">
        <v>0</v>
      </c>
      <c r="G33" s="92">
        <v>0</v>
      </c>
      <c r="H33" s="92">
        <v>0</v>
      </c>
      <c r="I33" s="92">
        <v>0</v>
      </c>
      <c r="J33" s="70" t="s">
        <v>170</v>
      </c>
      <c r="K33" s="120"/>
    </row>
    <row r="34" spans="1:11" ht="15" customHeight="1">
      <c r="A34" s="8">
        <f t="shared" si="1"/>
        <v>30</v>
      </c>
      <c r="B34" s="36" t="s">
        <v>171</v>
      </c>
      <c r="C34" s="92">
        <v>804411.73188000009</v>
      </c>
      <c r="D34" s="92">
        <v>788958.58244999999</v>
      </c>
      <c r="E34" s="92">
        <v>687987.65551000007</v>
      </c>
      <c r="F34" s="92">
        <v>615145.00994000002</v>
      </c>
      <c r="G34" s="92">
        <v>704379.62618000002</v>
      </c>
      <c r="H34" s="92">
        <v>673464.80254000006</v>
      </c>
      <c r="I34" s="92">
        <v>608754.55093000003</v>
      </c>
      <c r="J34" s="68" t="s">
        <v>172</v>
      </c>
      <c r="K34" s="120"/>
    </row>
    <row r="35" spans="1:11" ht="15" customHeight="1">
      <c r="A35" s="8">
        <f t="shared" si="1"/>
        <v>31</v>
      </c>
      <c r="B35" s="36" t="s">
        <v>240</v>
      </c>
      <c r="C35" s="92">
        <v>1603.47759</v>
      </c>
      <c r="D35" s="92">
        <v>1603.47759</v>
      </c>
      <c r="E35" s="92">
        <v>32451.464129999997</v>
      </c>
      <c r="F35" s="92">
        <v>3703.91797</v>
      </c>
      <c r="G35" s="92">
        <v>18203.477589999999</v>
      </c>
      <c r="H35" s="92">
        <v>1603.47759</v>
      </c>
      <c r="I35" s="92">
        <v>1603.47759</v>
      </c>
      <c r="J35" s="70" t="s">
        <v>174</v>
      </c>
      <c r="K35" s="120"/>
    </row>
    <row r="36" spans="1:11" ht="15" customHeight="1">
      <c r="A36" s="8">
        <f t="shared" si="1"/>
        <v>32</v>
      </c>
      <c r="B36" s="36" t="s">
        <v>241</v>
      </c>
      <c r="C36" s="92">
        <v>183579.18531</v>
      </c>
      <c r="D36" s="92">
        <v>179921.04890999998</v>
      </c>
      <c r="E36" s="92">
        <v>187034.76776999998</v>
      </c>
      <c r="F36" s="92">
        <v>205756.06508999996</v>
      </c>
      <c r="G36" s="92">
        <v>149773.44814000002</v>
      </c>
      <c r="H36" s="92">
        <v>155363.37684000001</v>
      </c>
      <c r="I36" s="92">
        <v>167139.36758999998</v>
      </c>
      <c r="J36" s="70" t="s">
        <v>176</v>
      </c>
      <c r="K36" s="120"/>
    </row>
    <row r="37" spans="1:11" ht="15" customHeight="1">
      <c r="A37" s="8">
        <f t="shared" si="1"/>
        <v>33</v>
      </c>
      <c r="B37" s="36" t="s">
        <v>242</v>
      </c>
      <c r="C37" s="92">
        <v>854862.30943000002</v>
      </c>
      <c r="D37" s="92">
        <v>853949.33755000005</v>
      </c>
      <c r="E37" s="92">
        <v>851027.80875999993</v>
      </c>
      <c r="F37" s="92">
        <v>849348.02533999993</v>
      </c>
      <c r="G37" s="92">
        <v>847835.01701000007</v>
      </c>
      <c r="H37" s="92">
        <v>869040.78108999995</v>
      </c>
      <c r="I37" s="92">
        <v>867446.71690999996</v>
      </c>
      <c r="J37" s="70" t="s">
        <v>178</v>
      </c>
      <c r="K37" s="120"/>
    </row>
    <row r="38" spans="1:11" ht="15" customHeight="1">
      <c r="A38" s="8">
        <f t="shared" si="1"/>
        <v>34</v>
      </c>
      <c r="B38" s="36" t="s">
        <v>179</v>
      </c>
      <c r="C38" s="92">
        <v>0</v>
      </c>
      <c r="D38" s="92">
        <v>0</v>
      </c>
      <c r="E38" s="92">
        <v>0</v>
      </c>
      <c r="F38" s="92">
        <v>0</v>
      </c>
      <c r="G38" s="92">
        <v>0</v>
      </c>
      <c r="H38" s="92">
        <v>0</v>
      </c>
      <c r="I38" s="92">
        <v>0</v>
      </c>
      <c r="J38" s="68" t="s">
        <v>180</v>
      </c>
      <c r="K38" s="120"/>
    </row>
    <row r="39" spans="1:11" ht="15" customHeight="1">
      <c r="A39" s="8">
        <f t="shared" si="1"/>
        <v>35</v>
      </c>
      <c r="B39" s="36" t="s">
        <v>243</v>
      </c>
      <c r="C39" s="92">
        <v>106954.84547000001</v>
      </c>
      <c r="D39" s="92">
        <v>112681.98013</v>
      </c>
      <c r="E39" s="92">
        <v>114053.20117999999</v>
      </c>
      <c r="F39" s="92">
        <v>117689.40654999999</v>
      </c>
      <c r="G39" s="92">
        <v>103454.30063999999</v>
      </c>
      <c r="H39" s="92">
        <v>105628.36739999999</v>
      </c>
      <c r="I39" s="92">
        <v>104239.72839000002</v>
      </c>
      <c r="J39" s="70" t="s">
        <v>182</v>
      </c>
      <c r="K39" s="120"/>
    </row>
    <row r="40" spans="1:11" ht="15" customHeight="1">
      <c r="A40" s="8">
        <f t="shared" si="1"/>
        <v>36</v>
      </c>
      <c r="B40" s="36" t="s">
        <v>244</v>
      </c>
      <c r="C40" s="92">
        <v>1989423.4665000001</v>
      </c>
      <c r="D40" s="92">
        <v>2025809.4694800002</v>
      </c>
      <c r="E40" s="92">
        <v>1993769.5734699999</v>
      </c>
      <c r="F40" s="92">
        <v>2007620.9164199999</v>
      </c>
      <c r="G40" s="92">
        <v>2414967.0674100001</v>
      </c>
      <c r="H40" s="92">
        <v>2272764.3302100003</v>
      </c>
      <c r="I40" s="92">
        <v>2401250.3302800008</v>
      </c>
      <c r="J40" s="70" t="s">
        <v>184</v>
      </c>
      <c r="K40" s="120"/>
    </row>
    <row r="41" spans="1:11" ht="15" customHeight="1">
      <c r="A41" s="55">
        <f t="shared" si="1"/>
        <v>37</v>
      </c>
      <c r="B41" s="54" t="s">
        <v>185</v>
      </c>
      <c r="C41" s="93">
        <v>19602727.323370002</v>
      </c>
      <c r="D41" s="93">
        <v>19961679.39652</v>
      </c>
      <c r="E41" s="93">
        <v>19599104.844199996</v>
      </c>
      <c r="F41" s="93">
        <v>19512652.900270004</v>
      </c>
      <c r="G41" s="93">
        <v>18863139.25082</v>
      </c>
      <c r="H41" s="93">
        <v>18263817.02355</v>
      </c>
      <c r="I41" s="93">
        <v>18211442.256119996</v>
      </c>
      <c r="J41" s="69" t="s">
        <v>46</v>
      </c>
      <c r="K41" s="120"/>
    </row>
    <row r="42" spans="1:11" ht="15" customHeight="1">
      <c r="A42" s="55">
        <f t="shared" si="1"/>
        <v>38</v>
      </c>
      <c r="B42" s="54" t="s">
        <v>246</v>
      </c>
      <c r="C42" s="93">
        <v>40409232.991379999</v>
      </c>
      <c r="D42" s="93">
        <v>40737751.504150003</v>
      </c>
      <c r="E42" s="93">
        <v>40244638.889830001</v>
      </c>
      <c r="F42" s="93">
        <v>40440611.970540002</v>
      </c>
      <c r="G42" s="93">
        <v>40065374.954420008</v>
      </c>
      <c r="H42" s="93">
        <v>39146294.636999995</v>
      </c>
      <c r="I42" s="93">
        <v>39048495.920600004</v>
      </c>
      <c r="J42" s="69" t="s">
        <v>48</v>
      </c>
      <c r="K42" s="120"/>
    </row>
    <row r="43" spans="1:11" ht="15" customHeight="1">
      <c r="A43" s="8">
        <f t="shared" si="1"/>
        <v>39</v>
      </c>
      <c r="B43" s="36" t="s">
        <v>263</v>
      </c>
      <c r="C43" s="92">
        <v>1581951.12414</v>
      </c>
      <c r="D43" s="92">
        <v>1654821.00392</v>
      </c>
      <c r="E43" s="92">
        <v>1673259.4184800002</v>
      </c>
      <c r="F43" s="92">
        <v>1353271.8017600002</v>
      </c>
      <c r="G43" s="92">
        <v>1212877.6249800001</v>
      </c>
      <c r="H43" s="92">
        <v>1118146.85142</v>
      </c>
      <c r="I43" s="92">
        <v>1041880.91263</v>
      </c>
      <c r="J43" s="70" t="s">
        <v>188</v>
      </c>
      <c r="K43" s="120"/>
    </row>
    <row r="44" spans="1:11" ht="15" customHeight="1">
      <c r="A44" s="8">
        <f t="shared" si="1"/>
        <v>40</v>
      </c>
      <c r="B44" s="36" t="s">
        <v>247</v>
      </c>
      <c r="C44" s="92">
        <v>0</v>
      </c>
      <c r="D44" s="92">
        <v>0</v>
      </c>
      <c r="E44" s="92">
        <v>0</v>
      </c>
      <c r="F44" s="92">
        <v>0</v>
      </c>
      <c r="G44" s="92">
        <v>0</v>
      </c>
      <c r="H44" s="92">
        <v>0</v>
      </c>
      <c r="I44" s="92">
        <v>0</v>
      </c>
      <c r="J44" s="70" t="s">
        <v>190</v>
      </c>
      <c r="K44" s="120"/>
    </row>
    <row r="45" spans="1:11" ht="15" customHeight="1">
      <c r="A45" s="8">
        <f t="shared" si="1"/>
        <v>41</v>
      </c>
      <c r="B45" s="36" t="s">
        <v>191</v>
      </c>
      <c r="C45" s="92">
        <v>3168081.9421399999</v>
      </c>
      <c r="D45" s="92">
        <v>3240245.2132899999</v>
      </c>
      <c r="E45" s="92">
        <v>2790167.4532300001</v>
      </c>
      <c r="F45" s="92">
        <v>3217609.2888599997</v>
      </c>
      <c r="G45" s="92">
        <v>3311195.2757100002</v>
      </c>
      <c r="H45" s="92">
        <v>2700365.9839799996</v>
      </c>
      <c r="I45" s="92">
        <v>2468349.3537300001</v>
      </c>
      <c r="J45" s="70" t="s">
        <v>192</v>
      </c>
      <c r="K45" s="120"/>
    </row>
    <row r="46" spans="1:11" ht="15" customHeight="1">
      <c r="A46" s="8">
        <f t="shared" si="1"/>
        <v>42</v>
      </c>
      <c r="B46" s="36" t="s">
        <v>249</v>
      </c>
      <c r="C46" s="92">
        <v>33305.079290000001</v>
      </c>
      <c r="D46" s="92">
        <v>48489.129350000003</v>
      </c>
      <c r="E46" s="92">
        <v>41333.685420000002</v>
      </c>
      <c r="F46" s="92">
        <v>47673.22827</v>
      </c>
      <c r="G46" s="92">
        <v>53255.584410000003</v>
      </c>
      <c r="H46" s="92">
        <v>43988.08844</v>
      </c>
      <c r="I46" s="92">
        <v>41600.722070000003</v>
      </c>
      <c r="J46" s="70" t="s">
        <v>194</v>
      </c>
      <c r="K46" s="120"/>
    </row>
    <row r="47" spans="1:11" ht="15" customHeight="1">
      <c r="A47" s="8">
        <f t="shared" si="1"/>
        <v>43</v>
      </c>
      <c r="B47" s="36" t="s">
        <v>250</v>
      </c>
      <c r="C47" s="92">
        <v>50564.441359999997</v>
      </c>
      <c r="D47" s="92">
        <v>60286.808620000011</v>
      </c>
      <c r="E47" s="92">
        <v>86985.18441999999</v>
      </c>
      <c r="F47" s="92">
        <v>82052.590519999998</v>
      </c>
      <c r="G47" s="92">
        <v>48750.459639999994</v>
      </c>
      <c r="H47" s="92">
        <v>62481.020940000002</v>
      </c>
      <c r="I47" s="92">
        <v>78008.135800000004</v>
      </c>
      <c r="J47" s="70" t="s">
        <v>196</v>
      </c>
      <c r="K47" s="120"/>
    </row>
    <row r="48" spans="1:11" ht="15" customHeight="1">
      <c r="A48" s="8">
        <f t="shared" si="1"/>
        <v>44</v>
      </c>
      <c r="B48" s="36" t="s">
        <v>197</v>
      </c>
      <c r="C48" s="92">
        <v>262728.53443</v>
      </c>
      <c r="D48" s="92">
        <v>234713.73963000003</v>
      </c>
      <c r="E48" s="92">
        <v>225671.20074000003</v>
      </c>
      <c r="F48" s="92">
        <v>219335.88763000001</v>
      </c>
      <c r="G48" s="92">
        <v>214148.01584000001</v>
      </c>
      <c r="H48" s="92">
        <v>209028.60236000002</v>
      </c>
      <c r="I48" s="92">
        <v>198088.66418000002</v>
      </c>
      <c r="J48" s="70" t="s">
        <v>198</v>
      </c>
      <c r="K48" s="120"/>
    </row>
    <row r="49" spans="1:11" ht="15" customHeight="1">
      <c r="A49" s="8">
        <f t="shared" si="1"/>
        <v>45</v>
      </c>
      <c r="B49" s="36" t="s">
        <v>252</v>
      </c>
      <c r="C49" s="92">
        <v>467648.74484999996</v>
      </c>
      <c r="D49" s="92">
        <v>530646.78339</v>
      </c>
      <c r="E49" s="92">
        <v>487403.86689000006</v>
      </c>
      <c r="F49" s="92">
        <v>477970.49913000007</v>
      </c>
      <c r="G49" s="92">
        <v>566775.69796999998</v>
      </c>
      <c r="H49" s="92">
        <v>413518.38534000004</v>
      </c>
      <c r="I49" s="92">
        <v>375478.20173000009</v>
      </c>
      <c r="J49" s="70" t="s">
        <v>200</v>
      </c>
      <c r="K49" s="120"/>
    </row>
    <row r="50" spans="1:11" ht="15" customHeight="1">
      <c r="A50" s="55">
        <f t="shared" si="1"/>
        <v>46</v>
      </c>
      <c r="B50" s="54" t="s">
        <v>264</v>
      </c>
      <c r="C50" s="93">
        <v>5564279.8663100004</v>
      </c>
      <c r="D50" s="93">
        <v>5769202.6783199999</v>
      </c>
      <c r="E50" s="93">
        <v>5304820.8093100004</v>
      </c>
      <c r="F50" s="93">
        <v>5397913.29629</v>
      </c>
      <c r="G50" s="93">
        <v>5407002.6586599993</v>
      </c>
      <c r="H50" s="93">
        <v>4547528.9325700002</v>
      </c>
      <c r="I50" s="93">
        <v>4203405.9902400002</v>
      </c>
      <c r="J50" s="69" t="s">
        <v>202</v>
      </c>
      <c r="K50" s="120"/>
    </row>
    <row r="51" spans="1:11" ht="15" customHeight="1">
      <c r="A51" s="8">
        <f t="shared" si="1"/>
        <v>47</v>
      </c>
      <c r="B51" s="36" t="s">
        <v>253</v>
      </c>
      <c r="C51" s="92">
        <v>4133124.6819099998</v>
      </c>
      <c r="D51" s="92">
        <v>4124510.3707399992</v>
      </c>
      <c r="E51" s="92">
        <v>4227787.7482000003</v>
      </c>
      <c r="F51" s="92">
        <v>4219052.97535</v>
      </c>
      <c r="G51" s="92">
        <v>4714093.3082399992</v>
      </c>
      <c r="H51" s="92">
        <v>4744444.0613699993</v>
      </c>
      <c r="I51" s="92">
        <v>4656541.1973900003</v>
      </c>
      <c r="J51" s="70" t="s">
        <v>204</v>
      </c>
      <c r="K51" s="120"/>
    </row>
    <row r="52" spans="1:11" ht="15" customHeight="1">
      <c r="A52" s="8">
        <f t="shared" si="1"/>
        <v>48</v>
      </c>
      <c r="B52" s="36" t="s">
        <v>205</v>
      </c>
      <c r="C52" s="92">
        <v>4692921.2409199998</v>
      </c>
      <c r="D52" s="92">
        <v>4811698.8630900001</v>
      </c>
      <c r="E52" s="92">
        <v>5072013.4201100003</v>
      </c>
      <c r="F52" s="92">
        <v>4822400.1329199998</v>
      </c>
      <c r="G52" s="92">
        <v>4802990.4740999993</v>
      </c>
      <c r="H52" s="92">
        <v>4575926.6854999997</v>
      </c>
      <c r="I52" s="92">
        <v>4449971.3344400004</v>
      </c>
      <c r="J52" s="70" t="s">
        <v>206</v>
      </c>
      <c r="K52" s="120"/>
    </row>
    <row r="53" spans="1:11" ht="15" customHeight="1">
      <c r="A53" s="8">
        <f t="shared" si="1"/>
        <v>49</v>
      </c>
      <c r="B53" s="36" t="s">
        <v>254</v>
      </c>
      <c r="C53" s="92">
        <v>17112405.618349999</v>
      </c>
      <c r="D53" s="92">
        <v>17076065.048190001</v>
      </c>
      <c r="E53" s="92">
        <v>16761581.513830002</v>
      </c>
      <c r="F53" s="92">
        <v>16856816.649850003</v>
      </c>
      <c r="G53" s="92">
        <v>17085952.798519999</v>
      </c>
      <c r="H53" s="92">
        <v>17079270.371369999</v>
      </c>
      <c r="I53" s="92">
        <v>17244056.25183</v>
      </c>
      <c r="J53" s="70" t="s">
        <v>255</v>
      </c>
      <c r="K53" s="120"/>
    </row>
    <row r="54" spans="1:11" ht="15" customHeight="1">
      <c r="A54" s="8">
        <f t="shared" si="1"/>
        <v>50</v>
      </c>
      <c r="B54" s="36" t="s">
        <v>209</v>
      </c>
      <c r="C54" s="92">
        <v>250386.49422000002</v>
      </c>
      <c r="D54" s="92">
        <v>250211.57797000001</v>
      </c>
      <c r="E54" s="92">
        <v>250571.22792999999</v>
      </c>
      <c r="F54" s="92">
        <v>270106.35863999999</v>
      </c>
      <c r="G54" s="92">
        <v>260938.76137999995</v>
      </c>
      <c r="H54" s="92">
        <v>260688.12976000004</v>
      </c>
      <c r="I54" s="92">
        <v>264758.95499</v>
      </c>
      <c r="J54" s="68" t="s">
        <v>210</v>
      </c>
      <c r="K54" s="120"/>
    </row>
    <row r="55" spans="1:11" ht="15" customHeight="1">
      <c r="A55" s="55">
        <f t="shared" si="1"/>
        <v>51</v>
      </c>
      <c r="B55" s="54" t="s">
        <v>256</v>
      </c>
      <c r="C55" s="93">
        <v>26188838.035499997</v>
      </c>
      <c r="D55" s="93">
        <v>26262485.860059995</v>
      </c>
      <c r="E55" s="93">
        <v>26311953.910149995</v>
      </c>
      <c r="F55" s="93">
        <v>26168376.116829999</v>
      </c>
      <c r="G55" s="93">
        <v>26863975.342319999</v>
      </c>
      <c r="H55" s="93">
        <v>26660329.248069998</v>
      </c>
      <c r="I55" s="93">
        <v>26615327.73875</v>
      </c>
      <c r="J55" s="69" t="s">
        <v>212</v>
      </c>
      <c r="K55" s="120"/>
    </row>
    <row r="56" spans="1:11" ht="15" customHeight="1">
      <c r="A56" s="55">
        <f t="shared" si="1"/>
        <v>52</v>
      </c>
      <c r="B56" s="54" t="s">
        <v>213</v>
      </c>
      <c r="C56" s="93">
        <v>31753117.901829999</v>
      </c>
      <c r="D56" s="93">
        <v>32031688.538389999</v>
      </c>
      <c r="E56" s="93">
        <v>31616774.719459999</v>
      </c>
      <c r="F56" s="93">
        <v>31566289.41316</v>
      </c>
      <c r="G56" s="93">
        <v>32270978.001019999</v>
      </c>
      <c r="H56" s="93">
        <v>31207858.180679996</v>
      </c>
      <c r="I56" s="93">
        <v>30818733.729029998</v>
      </c>
      <c r="J56" s="69" t="s">
        <v>50</v>
      </c>
      <c r="K56" s="120"/>
    </row>
    <row r="57" spans="1:11" ht="15" customHeight="1">
      <c r="A57" s="55">
        <f t="shared" si="1"/>
        <v>53</v>
      </c>
      <c r="B57" s="54" t="s">
        <v>214</v>
      </c>
      <c r="C57" s="93">
        <v>1571520.66925</v>
      </c>
      <c r="D57" s="93">
        <v>1571520.66925</v>
      </c>
      <c r="E57" s="93">
        <v>1571520.66925</v>
      </c>
      <c r="F57" s="93">
        <v>1571520.66925</v>
      </c>
      <c r="G57" s="93">
        <v>1563061.85378</v>
      </c>
      <c r="H57" s="93">
        <v>1563061.85378</v>
      </c>
      <c r="I57" s="93">
        <v>1563061.85378</v>
      </c>
      <c r="J57" s="70" t="s">
        <v>215</v>
      </c>
      <c r="K57" s="120"/>
    </row>
    <row r="58" spans="1:11" ht="15" customHeight="1">
      <c r="A58" s="8">
        <f t="shared" si="1"/>
        <v>54</v>
      </c>
      <c r="B58" s="36" t="s">
        <v>216</v>
      </c>
      <c r="C58" s="92">
        <v>4031634.0362</v>
      </c>
      <c r="D58" s="92">
        <v>4031634.0362</v>
      </c>
      <c r="E58" s="92">
        <v>4031634.0362</v>
      </c>
      <c r="F58" s="92">
        <v>4031634.0362</v>
      </c>
      <c r="G58" s="92">
        <v>4031634.0362</v>
      </c>
      <c r="H58" s="92">
        <v>4031634.0362</v>
      </c>
      <c r="I58" s="92">
        <v>4031634.0362</v>
      </c>
      <c r="J58" s="70" t="s">
        <v>217</v>
      </c>
      <c r="K58" s="120"/>
    </row>
    <row r="59" spans="1:11" ht="15" customHeight="1">
      <c r="A59" s="8">
        <f t="shared" si="1"/>
        <v>55</v>
      </c>
      <c r="B59" s="36" t="s">
        <v>218</v>
      </c>
      <c r="C59" s="92">
        <v>451578.53088000003</v>
      </c>
      <c r="D59" s="92">
        <v>451578.53088000003</v>
      </c>
      <c r="E59" s="92">
        <v>451578.53088000003</v>
      </c>
      <c r="F59" s="92">
        <v>451578.53088000003</v>
      </c>
      <c r="G59" s="92">
        <v>451578.53088000003</v>
      </c>
      <c r="H59" s="92">
        <v>451578.53088000003</v>
      </c>
      <c r="I59" s="92">
        <v>451578.53088000003</v>
      </c>
      <c r="J59" s="70" t="s">
        <v>219</v>
      </c>
      <c r="K59" s="120"/>
    </row>
    <row r="60" spans="1:11" ht="15" customHeight="1">
      <c r="A60" s="8">
        <f t="shared" si="1"/>
        <v>56</v>
      </c>
      <c r="B60" s="36" t="s">
        <v>259</v>
      </c>
      <c r="C60" s="92">
        <v>1603673.2286800002</v>
      </c>
      <c r="D60" s="92">
        <v>1621656.9150899998</v>
      </c>
      <c r="E60" s="92">
        <v>1588007.2418999998</v>
      </c>
      <c r="F60" s="92">
        <v>1749014.0717099998</v>
      </c>
      <c r="G60" s="92">
        <v>608705.81489000004</v>
      </c>
      <c r="H60" s="92">
        <v>697253.99786999985</v>
      </c>
      <c r="I60" s="92">
        <v>941181.74175000004</v>
      </c>
      <c r="J60" s="70" t="s">
        <v>221</v>
      </c>
      <c r="K60" s="120"/>
    </row>
    <row r="61" spans="1:11" ht="15" customHeight="1">
      <c r="A61" s="8">
        <f t="shared" si="1"/>
        <v>57</v>
      </c>
      <c r="B61" s="36" t="s">
        <v>260</v>
      </c>
      <c r="C61" s="92">
        <v>997708.63951999997</v>
      </c>
      <c r="D61" s="92">
        <v>1029672.8124000002</v>
      </c>
      <c r="E61" s="92">
        <v>985123.68518999999</v>
      </c>
      <c r="F61" s="92">
        <v>1070575.25923</v>
      </c>
      <c r="G61" s="92">
        <v>1139416.7191100002</v>
      </c>
      <c r="H61" s="92">
        <v>1194908.03205</v>
      </c>
      <c r="I61" s="92">
        <v>1242306.0435799998</v>
      </c>
      <c r="J61" s="70" t="s">
        <v>223</v>
      </c>
      <c r="K61" s="120"/>
    </row>
    <row r="62" spans="1:11" ht="15" customHeight="1">
      <c r="A62" s="55">
        <f t="shared" si="1"/>
        <v>58</v>
      </c>
      <c r="B62" s="54" t="s">
        <v>261</v>
      </c>
      <c r="C62" s="93">
        <v>7084594.4353</v>
      </c>
      <c r="D62" s="93">
        <v>7134542.2945800005</v>
      </c>
      <c r="E62" s="93">
        <v>7056343.49419</v>
      </c>
      <c r="F62" s="93">
        <v>7302801.8980300007</v>
      </c>
      <c r="G62" s="93">
        <v>6231335.1011100002</v>
      </c>
      <c r="H62" s="93">
        <v>6375374.597000001</v>
      </c>
      <c r="I62" s="93">
        <v>6666700.3524199994</v>
      </c>
      <c r="J62" s="69" t="s">
        <v>54</v>
      </c>
      <c r="K62" s="120"/>
    </row>
    <row r="63" spans="1:11" ht="15" customHeight="1">
      <c r="A63" s="55">
        <f t="shared" si="1"/>
        <v>59</v>
      </c>
      <c r="B63" s="54" t="s">
        <v>265</v>
      </c>
      <c r="C63" s="93">
        <v>40409233.006399997</v>
      </c>
      <c r="D63" s="93">
        <v>40737751.50226</v>
      </c>
      <c r="E63" s="93">
        <v>40244638.882930003</v>
      </c>
      <c r="F63" s="93">
        <v>40440611.980470002</v>
      </c>
      <c r="G63" s="93">
        <v>40065374.955940001</v>
      </c>
      <c r="H63" s="93">
        <v>39146294.631499998</v>
      </c>
      <c r="I63" s="93">
        <v>39048495.935270004</v>
      </c>
      <c r="J63" s="69" t="s">
        <v>226</v>
      </c>
      <c r="K63" s="120"/>
    </row>
    <row r="65" spans="2:2" ht="15.75">
      <c r="B65" s="75" t="s">
        <v>227</v>
      </c>
    </row>
    <row r="66" spans="2:2" ht="15.75">
      <c r="B66" s="75" t="s">
        <v>228</v>
      </c>
    </row>
  </sheetData>
  <mergeCells count="2">
    <mergeCell ref="A4:J4"/>
    <mergeCell ref="A3:J3"/>
  </mergeCells>
  <pageMargins left="1" right="1" top="1" bottom="1.46639015748032" header="1" footer="1"/>
  <pageSetup paperSize="9" scale="43" fitToHeight="0" orientation="landscape" r:id="rId1"/>
  <headerFooter alignWithMargins="0">
    <oddFooter>&amp;L&amp;"Arial,Italic"&amp;8 Muhamad Maulana Yasin Jayawiguna:WA00810, 2/22/2016 2:09:12 PM 
&amp;"-,Regular"Hal:  1/ 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pageSetUpPr fitToPage="1"/>
  </sheetPr>
  <dimension ref="A1:J29"/>
  <sheetViews>
    <sheetView zoomScale="80" zoomScaleNormal="80" workbookViewId="0">
      <pane xSplit="2" ySplit="5" topLeftCell="C6" activePane="bottomRight" state="frozen"/>
      <selection pane="topRight" activeCell="G55" sqref="G55"/>
      <selection pane="bottomLeft" activeCell="G55" sqref="G55"/>
      <selection pane="bottomRight" activeCell="A2" sqref="A2"/>
    </sheetView>
  </sheetViews>
  <sheetFormatPr defaultColWidth="9.28515625" defaultRowHeight="15"/>
  <cols>
    <col min="1" max="1" width="9.28515625" style="19"/>
    <col min="2" max="2" width="32.28515625" style="48" customWidth="1"/>
    <col min="3" max="9" width="18.28515625" style="19" customWidth="1"/>
    <col min="10" max="10" width="56.42578125" style="19" bestFit="1" customWidth="1"/>
    <col min="11" max="11" width="18.7109375" style="19" bestFit="1" customWidth="1"/>
    <col min="12" max="12" width="16.28515625" style="19" bestFit="1" customWidth="1"/>
    <col min="13" max="16384" width="9.28515625" style="19"/>
  </cols>
  <sheetData>
    <row r="1" spans="1:10" hidden="1">
      <c r="A1" s="184">
        <v>1</v>
      </c>
      <c r="B1" s="185">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0" s="184" customFormat="1">
      <c r="J2" s="71" t="s">
        <v>114</v>
      </c>
    </row>
    <row r="3" spans="1:10" ht="23.25" thickBot="1">
      <c r="A3" s="206" t="s">
        <v>115</v>
      </c>
      <c r="B3" s="207"/>
      <c r="C3" s="207"/>
      <c r="D3" s="207"/>
      <c r="E3" s="207"/>
      <c r="F3" s="207"/>
      <c r="G3" s="207"/>
      <c r="H3" s="207"/>
      <c r="I3" s="207"/>
      <c r="J3" s="207"/>
    </row>
    <row r="4" spans="1:10" ht="23.25" thickBot="1">
      <c r="A4" s="201" t="s">
        <v>266</v>
      </c>
      <c r="B4" s="202"/>
      <c r="C4" s="202"/>
      <c r="D4" s="202"/>
      <c r="E4" s="202"/>
      <c r="F4" s="202"/>
      <c r="G4" s="202"/>
      <c r="H4" s="202"/>
      <c r="I4" s="202"/>
      <c r="J4" s="202"/>
    </row>
    <row r="5" spans="1:10" s="42" customFormat="1" ht="32.25" thickBot="1">
      <c r="A5" s="35" t="s">
        <v>116</v>
      </c>
      <c r="B5" s="49" t="s">
        <v>117</v>
      </c>
      <c r="C5" s="41" t="s">
        <v>61</v>
      </c>
      <c r="D5" s="41" t="s">
        <v>62</v>
      </c>
      <c r="E5" s="41" t="s">
        <v>63</v>
      </c>
      <c r="F5" s="41" t="s">
        <v>64</v>
      </c>
      <c r="G5" s="41" t="s">
        <v>974</v>
      </c>
      <c r="H5" s="41" t="s">
        <v>975</v>
      </c>
      <c r="I5" s="41" t="s">
        <v>978</v>
      </c>
      <c r="J5" s="35" t="s">
        <v>42</v>
      </c>
    </row>
    <row r="6" spans="1:10">
      <c r="A6" s="20">
        <v>1</v>
      </c>
      <c r="B6" s="36" t="s">
        <v>267</v>
      </c>
      <c r="C6" s="92">
        <v>15650245.480588</v>
      </c>
      <c r="D6" s="92">
        <v>15960398.163916999</v>
      </c>
      <c r="E6" s="92">
        <v>15030682.839469001</v>
      </c>
      <c r="F6" s="92">
        <v>15747562.549876999</v>
      </c>
      <c r="G6" s="92">
        <v>16178516.497946</v>
      </c>
      <c r="H6" s="92">
        <v>16398150.234155491</v>
      </c>
      <c r="I6" s="92">
        <v>17995427.599904999</v>
      </c>
      <c r="J6" s="67" t="s">
        <v>268</v>
      </c>
    </row>
    <row r="7" spans="1:10">
      <c r="A7" s="20">
        <v>2</v>
      </c>
      <c r="B7" s="36" t="s">
        <v>262</v>
      </c>
      <c r="C7" s="92">
        <v>7284071.5653950004</v>
      </c>
      <c r="D7" s="92">
        <v>6335756.085186</v>
      </c>
      <c r="E7" s="92">
        <v>7181583.2992959991</v>
      </c>
      <c r="F7" s="92">
        <v>7474184.4840660002</v>
      </c>
      <c r="G7" s="92">
        <v>7964601.7973929998</v>
      </c>
      <c r="H7" s="92">
        <v>7721100.8107329998</v>
      </c>
      <c r="I7" s="92">
        <v>7782453.6894129999</v>
      </c>
      <c r="J7" s="67" t="s">
        <v>123</v>
      </c>
    </row>
    <row r="8" spans="1:10">
      <c r="A8" s="20">
        <v>3</v>
      </c>
      <c r="B8" s="36" t="s">
        <v>269</v>
      </c>
      <c r="C8" s="92">
        <v>14352679.934621999</v>
      </c>
      <c r="D8" s="92">
        <v>14613306.380106</v>
      </c>
      <c r="E8" s="92">
        <v>14575058.197149999</v>
      </c>
      <c r="F8" s="92">
        <v>14391297.105269002</v>
      </c>
      <c r="G8" s="92">
        <v>14022468.734923</v>
      </c>
      <c r="H8" s="92">
        <v>14284519.066995</v>
      </c>
      <c r="I8" s="92">
        <v>12669226.017661002</v>
      </c>
      <c r="J8" s="67" t="s">
        <v>270</v>
      </c>
    </row>
    <row r="9" spans="1:10" ht="30">
      <c r="A9" s="20">
        <v>4</v>
      </c>
      <c r="B9" s="36" t="s">
        <v>271</v>
      </c>
      <c r="C9" s="92">
        <v>61717563.186240003</v>
      </c>
      <c r="D9" s="92">
        <v>61989417.436382994</v>
      </c>
      <c r="E9" s="92">
        <v>61693241.476778001</v>
      </c>
      <c r="F9" s="92">
        <v>62262308.433476999</v>
      </c>
      <c r="G9" s="92">
        <v>62450686.427453004</v>
      </c>
      <c r="H9" s="92">
        <v>62538571.368377</v>
      </c>
      <c r="I9" s="92">
        <v>62491498.785558</v>
      </c>
      <c r="J9" s="67" t="s">
        <v>129</v>
      </c>
    </row>
    <row r="10" spans="1:10" ht="45">
      <c r="A10" s="20">
        <v>5</v>
      </c>
      <c r="B10" s="36" t="s">
        <v>272</v>
      </c>
      <c r="C10" s="92">
        <v>0</v>
      </c>
      <c r="D10" s="92">
        <v>0</v>
      </c>
      <c r="E10" s="92">
        <v>0</v>
      </c>
      <c r="F10" s="92">
        <v>0</v>
      </c>
      <c r="G10" s="92">
        <v>0</v>
      </c>
      <c r="H10" s="92">
        <v>0</v>
      </c>
      <c r="I10" s="92">
        <v>0</v>
      </c>
      <c r="J10" s="67" t="s">
        <v>131</v>
      </c>
    </row>
    <row r="11" spans="1:10" ht="30">
      <c r="A11" s="20">
        <v>6</v>
      </c>
      <c r="B11" s="36" t="s">
        <v>273</v>
      </c>
      <c r="C11" s="92">
        <v>0</v>
      </c>
      <c r="D11" s="92">
        <v>0</v>
      </c>
      <c r="E11" s="92">
        <v>0</v>
      </c>
      <c r="F11" s="92">
        <v>0</v>
      </c>
      <c r="G11" s="92">
        <v>0</v>
      </c>
      <c r="H11" s="92">
        <v>0</v>
      </c>
      <c r="I11" s="92">
        <v>0</v>
      </c>
      <c r="J11" s="67" t="s">
        <v>133</v>
      </c>
    </row>
    <row r="12" spans="1:10" ht="30">
      <c r="A12" s="20">
        <v>7</v>
      </c>
      <c r="B12" s="36" t="s">
        <v>134</v>
      </c>
      <c r="C12" s="92">
        <v>0</v>
      </c>
      <c r="D12" s="92">
        <v>0</v>
      </c>
      <c r="E12" s="92">
        <v>0</v>
      </c>
      <c r="F12" s="92">
        <v>0</v>
      </c>
      <c r="G12" s="92">
        <v>0</v>
      </c>
      <c r="H12" s="92">
        <v>0</v>
      </c>
      <c r="I12" s="92">
        <v>0</v>
      </c>
      <c r="J12" s="67" t="s">
        <v>135</v>
      </c>
    </row>
    <row r="13" spans="1:10">
      <c r="A13" s="20">
        <v>8</v>
      </c>
      <c r="B13" s="36" t="s">
        <v>136</v>
      </c>
      <c r="C13" s="92">
        <v>15002708.07632</v>
      </c>
      <c r="D13" s="92">
        <v>14523613.238059999</v>
      </c>
      <c r="E13" s="92">
        <v>14669260.536114</v>
      </c>
      <c r="F13" s="92">
        <v>14876154.499383999</v>
      </c>
      <c r="G13" s="92">
        <v>15398221.801808</v>
      </c>
      <c r="H13" s="92">
        <v>14940417.485993</v>
      </c>
      <c r="I13" s="92">
        <v>15280217.059922</v>
      </c>
      <c r="J13" s="67" t="s">
        <v>137</v>
      </c>
    </row>
    <row r="14" spans="1:10">
      <c r="A14" s="20">
        <v>9</v>
      </c>
      <c r="B14" s="36" t="s">
        <v>138</v>
      </c>
      <c r="C14" s="92">
        <v>481121.49789100001</v>
      </c>
      <c r="D14" s="92">
        <v>484964.37613699998</v>
      </c>
      <c r="E14" s="92">
        <v>463249.75042</v>
      </c>
      <c r="F14" s="92">
        <v>468434.078974</v>
      </c>
      <c r="G14" s="92">
        <v>472972.31562499999</v>
      </c>
      <c r="H14" s="92">
        <v>458040.72829300002</v>
      </c>
      <c r="I14" s="92">
        <v>463211.20601000002</v>
      </c>
      <c r="J14" s="67" t="s">
        <v>274</v>
      </c>
    </row>
    <row r="15" spans="1:10">
      <c r="A15" s="20">
        <v>10</v>
      </c>
      <c r="B15" s="36" t="s">
        <v>275</v>
      </c>
      <c r="C15" s="92">
        <v>78600.149999999994</v>
      </c>
      <c r="D15" s="92">
        <v>78600.149999999994</v>
      </c>
      <c r="E15" s="92">
        <v>82530.16</v>
      </c>
      <c r="F15" s="92">
        <v>78600.149999999994</v>
      </c>
      <c r="G15" s="92">
        <v>86460.17</v>
      </c>
      <c r="H15" s="92">
        <v>78600.149999999994</v>
      </c>
      <c r="I15" s="92">
        <v>107420.21</v>
      </c>
      <c r="J15" s="67" t="s">
        <v>141</v>
      </c>
    </row>
    <row r="16" spans="1:10">
      <c r="A16" s="20">
        <v>11</v>
      </c>
      <c r="B16" s="36" t="s">
        <v>234</v>
      </c>
      <c r="C16" s="92">
        <v>6157917.1721310001</v>
      </c>
      <c r="D16" s="92">
        <v>6191013.6138249999</v>
      </c>
      <c r="E16" s="92">
        <v>6233518.7933510002</v>
      </c>
      <c r="F16" s="92">
        <v>6574304.4283290002</v>
      </c>
      <c r="G16" s="92">
        <v>6456673.7141000004</v>
      </c>
      <c r="H16" s="92">
        <v>6567248.6456810003</v>
      </c>
      <c r="I16" s="92">
        <v>6636763.5623279996</v>
      </c>
      <c r="J16" s="67" t="s">
        <v>145</v>
      </c>
    </row>
    <row r="17" spans="1:10">
      <c r="A17" s="87">
        <v>12</v>
      </c>
      <c r="B17" s="78" t="s">
        <v>276</v>
      </c>
      <c r="C17" s="92">
        <v>482900.13</v>
      </c>
      <c r="D17" s="92">
        <v>481463.46</v>
      </c>
      <c r="E17" s="92">
        <v>461105.9</v>
      </c>
      <c r="F17" s="92">
        <v>459669.23</v>
      </c>
      <c r="G17" s="92">
        <v>458232.55</v>
      </c>
      <c r="H17" s="92">
        <v>456795.88</v>
      </c>
      <c r="I17" s="92">
        <v>455359.21</v>
      </c>
      <c r="J17" s="88" t="s">
        <v>147</v>
      </c>
    </row>
    <row r="18" spans="1:10" ht="30">
      <c r="A18" s="20">
        <v>13</v>
      </c>
      <c r="B18" s="36" t="s">
        <v>277</v>
      </c>
      <c r="C18" s="92">
        <v>0</v>
      </c>
      <c r="D18" s="92">
        <v>0</v>
      </c>
      <c r="E18" s="92">
        <v>0</v>
      </c>
      <c r="F18" s="92">
        <v>0</v>
      </c>
      <c r="G18" s="92">
        <v>0</v>
      </c>
      <c r="H18" s="92">
        <v>0</v>
      </c>
      <c r="I18" s="92">
        <v>0</v>
      </c>
      <c r="J18" s="67" t="s">
        <v>278</v>
      </c>
    </row>
    <row r="19" spans="1:10">
      <c r="A19" s="20">
        <v>14</v>
      </c>
      <c r="B19" s="36" t="s">
        <v>235</v>
      </c>
      <c r="C19" s="92">
        <v>0</v>
      </c>
      <c r="D19" s="92">
        <v>0</v>
      </c>
      <c r="E19" s="92">
        <v>0</v>
      </c>
      <c r="F19" s="92">
        <v>0</v>
      </c>
      <c r="G19" s="92">
        <v>0</v>
      </c>
      <c r="H19" s="92">
        <v>0</v>
      </c>
      <c r="I19" s="92">
        <v>0</v>
      </c>
      <c r="J19" s="67" t="s">
        <v>151</v>
      </c>
    </row>
    <row r="20" spans="1:10" ht="30">
      <c r="A20" s="20">
        <v>15</v>
      </c>
      <c r="B20" s="36" t="s">
        <v>279</v>
      </c>
      <c r="C20" s="92">
        <v>0</v>
      </c>
      <c r="D20" s="92">
        <v>0</v>
      </c>
      <c r="E20" s="92">
        <v>0</v>
      </c>
      <c r="F20" s="92">
        <v>0</v>
      </c>
      <c r="G20" s="92">
        <v>0</v>
      </c>
      <c r="H20" s="92">
        <v>0</v>
      </c>
      <c r="I20" s="92">
        <v>0</v>
      </c>
      <c r="J20" s="67" t="s">
        <v>153</v>
      </c>
    </row>
    <row r="21" spans="1:10">
      <c r="A21" s="20">
        <v>16</v>
      </c>
      <c r="B21" s="36" t="s">
        <v>237</v>
      </c>
      <c r="C21" s="92">
        <v>619765.14886700001</v>
      </c>
      <c r="D21" s="92">
        <v>619736.569747</v>
      </c>
      <c r="E21" s="92">
        <v>619707.99062699999</v>
      </c>
      <c r="F21" s="92">
        <v>619679.41150699998</v>
      </c>
      <c r="G21" s="92">
        <v>619650.83238699997</v>
      </c>
      <c r="H21" s="92">
        <v>619622.25326699996</v>
      </c>
      <c r="I21" s="92">
        <v>619593.67414699995</v>
      </c>
      <c r="J21" s="67" t="s">
        <v>159</v>
      </c>
    </row>
    <row r="22" spans="1:10" s="58" customFormat="1">
      <c r="A22" s="57">
        <v>17</v>
      </c>
      <c r="B22" s="54" t="s">
        <v>43</v>
      </c>
      <c r="C22" s="93">
        <v>121827572.34205401</v>
      </c>
      <c r="D22" s="93">
        <v>121278269.47336099</v>
      </c>
      <c r="E22" s="93">
        <v>121009938.943205</v>
      </c>
      <c r="F22" s="93">
        <v>122952194.37088302</v>
      </c>
      <c r="G22" s="93">
        <v>124108484.841635</v>
      </c>
      <c r="H22" s="93">
        <v>124063066.62349448</v>
      </c>
      <c r="I22" s="93">
        <v>124501171.01494399</v>
      </c>
      <c r="J22" s="66" t="s">
        <v>44</v>
      </c>
    </row>
    <row r="23" spans="1:10" s="58" customFormat="1">
      <c r="A23" s="57">
        <v>18</v>
      </c>
      <c r="B23" s="54" t="s">
        <v>280</v>
      </c>
      <c r="C23" s="93">
        <v>35682864.197113976</v>
      </c>
      <c r="D23" s="93">
        <v>35343294.578479014</v>
      </c>
      <c r="E23" s="93">
        <v>35827140.120402001</v>
      </c>
      <c r="F23" s="93">
        <v>35590029.867086999</v>
      </c>
      <c r="G23" s="93">
        <v>35591335.570118003</v>
      </c>
      <c r="H23" s="93">
        <v>35476848.970925003</v>
      </c>
      <c r="I23" s="93">
        <v>35860654.543432996</v>
      </c>
      <c r="J23" s="66" t="s">
        <v>46</v>
      </c>
    </row>
    <row r="24" spans="1:10" s="58" customFormat="1">
      <c r="A24" s="57">
        <v>19</v>
      </c>
      <c r="B24" s="54" t="s">
        <v>47</v>
      </c>
      <c r="C24" s="93">
        <v>157510436.53916797</v>
      </c>
      <c r="D24" s="93">
        <v>156621564.05184001</v>
      </c>
      <c r="E24" s="93">
        <v>156837079.06360698</v>
      </c>
      <c r="F24" s="93">
        <v>158542224.23796999</v>
      </c>
      <c r="G24" s="93">
        <v>159699820.411753</v>
      </c>
      <c r="H24" s="93">
        <v>159539915.59441948</v>
      </c>
      <c r="I24" s="93">
        <v>160361825.55837697</v>
      </c>
      <c r="J24" s="66" t="s">
        <v>48</v>
      </c>
    </row>
    <row r="25" spans="1:10" s="58" customFormat="1">
      <c r="A25" s="57">
        <v>20</v>
      </c>
      <c r="B25" s="54" t="s">
        <v>49</v>
      </c>
      <c r="C25" s="93">
        <v>150050366.49047199</v>
      </c>
      <c r="D25" s="93">
        <v>150154411.16662699</v>
      </c>
      <c r="E25" s="93">
        <v>150863689.99353102</v>
      </c>
      <c r="F25" s="93">
        <v>151025185.501138</v>
      </c>
      <c r="G25" s="93">
        <v>151016281.55967</v>
      </c>
      <c r="H25" s="93">
        <v>150940977.59926102</v>
      </c>
      <c r="I25" s="93">
        <v>151296211.581276</v>
      </c>
      <c r="J25" s="66" t="s">
        <v>281</v>
      </c>
    </row>
    <row r="26" spans="1:10" s="58" customFormat="1">
      <c r="A26" s="57">
        <v>21</v>
      </c>
      <c r="B26" s="54" t="s">
        <v>53</v>
      </c>
      <c r="C26" s="93">
        <v>7460070.0486959992</v>
      </c>
      <c r="D26" s="93">
        <v>6467152.8852130091</v>
      </c>
      <c r="E26" s="93">
        <v>5973389.0700760009</v>
      </c>
      <c r="F26" s="93">
        <v>7517038.7368320012</v>
      </c>
      <c r="G26" s="93">
        <v>8683538.8520829994</v>
      </c>
      <c r="H26" s="93">
        <v>8598937.9951579999</v>
      </c>
      <c r="I26" s="93">
        <v>9065613.977101</v>
      </c>
      <c r="J26" s="66" t="s">
        <v>282</v>
      </c>
    </row>
    <row r="29" spans="1:10">
      <c r="B29" s="56"/>
    </row>
  </sheetData>
  <mergeCells count="2">
    <mergeCell ref="A3:J3"/>
    <mergeCell ref="A4:J4"/>
  </mergeCells>
  <pageMargins left="0.7" right="0.7" top="0.75" bottom="0.75" header="0.3" footer="0.3"/>
  <pageSetup paperSize="9"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3D57-FBEE-4D71-BBC5-D9AC4A60C501}">
  <sheetPr codeName="Sheet13">
    <tabColor theme="7" tint="-0.499984740745262"/>
  </sheetPr>
  <dimension ref="A1:T111"/>
  <sheetViews>
    <sheetView topLeftCell="B1" workbookViewId="0">
      <pane xSplit="1" ySplit="1" topLeftCell="C2" activePane="bottomRight" state="frozen"/>
      <selection activeCell="B1" sqref="B1"/>
      <selection pane="topRight" activeCell="C1" sqref="C1"/>
      <selection pane="bottomLeft" activeCell="B2" sqref="B2"/>
      <selection pane="bottomRight" activeCell="E1" sqref="E1"/>
    </sheetView>
  </sheetViews>
  <sheetFormatPr defaultRowHeight="15"/>
  <cols>
    <col min="1" max="1" width="0" style="176" hidden="1" customWidth="1"/>
    <col min="3" max="3" width="17.28515625" customWidth="1"/>
    <col min="4" max="4" width="13.7109375" style="175" bestFit="1" customWidth="1"/>
    <col min="5" max="5" width="14" customWidth="1"/>
    <col min="7" max="7" width="13.85546875" customWidth="1"/>
    <col min="8" max="8" width="6.28515625" customWidth="1"/>
    <col min="9" max="9" width="16.7109375" style="175" customWidth="1"/>
    <col min="10" max="10" width="14.5703125" bestFit="1" customWidth="1"/>
    <col min="11" max="11" width="18" bestFit="1" customWidth="1"/>
    <col min="12" max="12" width="13.140625" bestFit="1" customWidth="1"/>
    <col min="13" max="13" width="14.7109375" customWidth="1"/>
    <col min="14" max="14" width="16.28515625" bestFit="1" customWidth="1"/>
    <col min="15" max="15" width="20.42578125" bestFit="1" customWidth="1"/>
    <col min="16" max="16" width="24.28515625" bestFit="1" customWidth="1"/>
    <col min="17" max="17" width="19.42578125" bestFit="1" customWidth="1"/>
    <col min="18" max="18" width="20" bestFit="1" customWidth="1"/>
    <col min="19" max="19" width="23.42578125" bestFit="1" customWidth="1"/>
  </cols>
  <sheetData>
    <row r="1" spans="1:20">
      <c r="B1" s="176">
        <v>45808</v>
      </c>
      <c r="C1" t="s">
        <v>555</v>
      </c>
      <c r="D1" s="175" t="s">
        <v>556</v>
      </c>
      <c r="E1" t="s">
        <v>557</v>
      </c>
      <c r="F1" s="208" t="s">
        <v>558</v>
      </c>
      <c r="G1" s="208"/>
      <c r="H1" s="208" t="s">
        <v>559</v>
      </c>
      <c r="I1" s="208"/>
      <c r="J1" t="s">
        <v>560</v>
      </c>
      <c r="K1" t="s">
        <v>561</v>
      </c>
      <c r="L1" t="s">
        <v>562</v>
      </c>
      <c r="M1" t="s">
        <v>563</v>
      </c>
      <c r="N1" t="s">
        <v>564</v>
      </c>
      <c r="O1" t="s">
        <v>565</v>
      </c>
      <c r="P1" t="s">
        <v>566</v>
      </c>
      <c r="Q1" t="s">
        <v>567</v>
      </c>
      <c r="R1" s="177" t="s">
        <v>568</v>
      </c>
      <c r="S1" t="s">
        <v>569</v>
      </c>
      <c r="T1" t="s">
        <v>570</v>
      </c>
    </row>
    <row r="2" spans="1:20">
      <c r="A2" s="176">
        <v>45688</v>
      </c>
      <c r="B2">
        <v>1</v>
      </c>
      <c r="C2" s="178">
        <f>'[1]10. Buku Saku'!$C6*1000</f>
        <v>28675063.012510005</v>
      </c>
      <c r="D2" s="178">
        <f>'[1]10. Buku Saku'!$I123*1000</f>
        <v>24512701.821239993</v>
      </c>
      <c r="E2" s="178" t="s">
        <v>571</v>
      </c>
      <c r="F2" s="92">
        <v>4</v>
      </c>
      <c r="G2" s="178" t="s">
        <v>572</v>
      </c>
      <c r="H2">
        <v>2</v>
      </c>
      <c r="I2" s="178" t="s">
        <v>573</v>
      </c>
      <c r="J2" s="178" t="s">
        <v>574</v>
      </c>
      <c r="K2" s="179" t="s">
        <v>575</v>
      </c>
      <c r="L2" s="179" t="s">
        <v>576</v>
      </c>
      <c r="M2" s="178" t="s">
        <v>577</v>
      </c>
      <c r="N2" s="178" t="s">
        <v>578</v>
      </c>
      <c r="O2" s="180" t="s">
        <v>579</v>
      </c>
      <c r="P2" s="180">
        <f>'[1]10. Buku Saku'!$Z123*1000</f>
        <v>2316442.83451</v>
      </c>
      <c r="Q2" s="180" t="s">
        <v>580</v>
      </c>
      <c r="R2" s="180" t="s">
        <v>581</v>
      </c>
      <c r="S2" s="180" t="s">
        <v>582</v>
      </c>
      <c r="T2" s="180" t="s">
        <v>583</v>
      </c>
    </row>
    <row r="3" spans="1:20">
      <c r="A3" s="176">
        <f>EOMONTH(A2,1)</f>
        <v>45716</v>
      </c>
      <c r="B3">
        <v>2</v>
      </c>
      <c r="C3" s="178">
        <f>'[1]10. Buku Saku'!$C7*1000</f>
        <v>0</v>
      </c>
      <c r="D3" s="178">
        <f>'[1]10. Buku Saku'!$I124*1000</f>
        <v>0</v>
      </c>
      <c r="E3" s="178" t="s">
        <v>584</v>
      </c>
      <c r="F3" s="92">
        <v>5</v>
      </c>
      <c r="G3" s="178" t="s">
        <v>585</v>
      </c>
      <c r="H3">
        <v>3</v>
      </c>
      <c r="I3" s="178" t="s">
        <v>586</v>
      </c>
      <c r="J3" s="178" t="s">
        <v>587</v>
      </c>
      <c r="K3" s="179" t="s">
        <v>588</v>
      </c>
      <c r="L3" s="179" t="s">
        <v>589</v>
      </c>
      <c r="M3" s="178" t="s">
        <v>590</v>
      </c>
      <c r="N3" s="178" t="s">
        <v>591</v>
      </c>
      <c r="O3" s="180" t="s">
        <v>592</v>
      </c>
      <c r="P3" s="180">
        <f>'[1]10. Buku Saku'!$Z124*1000</f>
        <v>0</v>
      </c>
      <c r="Q3" s="180" t="s">
        <v>593</v>
      </c>
      <c r="R3" s="180" t="s">
        <v>594</v>
      </c>
      <c r="S3" s="180" t="s">
        <v>595</v>
      </c>
      <c r="T3" s="180" t="s">
        <v>596</v>
      </c>
    </row>
    <row r="4" spans="1:20">
      <c r="A4" s="176">
        <f t="shared" ref="A4:A67" si="0">EOMONTH(A3,1)</f>
        <v>45747</v>
      </c>
      <c r="B4">
        <v>3</v>
      </c>
      <c r="C4" s="178">
        <f>'[1]10. Buku Saku'!$C8*1000</f>
        <v>120982632.31598999</v>
      </c>
      <c r="D4" s="178">
        <f>'[1]10. Buku Saku'!$I125*1000</f>
        <v>4806993.3363900008</v>
      </c>
      <c r="E4" s="178" t="s">
        <v>597</v>
      </c>
      <c r="F4" s="92">
        <v>6</v>
      </c>
      <c r="G4" s="178" t="s">
        <v>598</v>
      </c>
      <c r="H4">
        <v>4</v>
      </c>
      <c r="I4" s="178" t="s">
        <v>599</v>
      </c>
      <c r="J4" s="178" t="s">
        <v>600</v>
      </c>
      <c r="K4" s="179" t="s">
        <v>601</v>
      </c>
      <c r="L4" s="179" t="s">
        <v>602</v>
      </c>
      <c r="O4" s="180" t="s">
        <v>603</v>
      </c>
      <c r="P4" s="180">
        <f>'[1]10. Buku Saku'!$Z125*1000</f>
        <v>1007.16321</v>
      </c>
      <c r="Q4" s="180" t="s">
        <v>604</v>
      </c>
      <c r="R4" s="180" t="s">
        <v>605</v>
      </c>
      <c r="S4" s="180" t="s">
        <v>606</v>
      </c>
      <c r="T4" s="180" t="s">
        <v>607</v>
      </c>
    </row>
    <row r="5" spans="1:20">
      <c r="A5" s="176">
        <f t="shared" si="0"/>
        <v>45777</v>
      </c>
      <c r="B5">
        <v>4</v>
      </c>
      <c r="C5" s="178">
        <f>'[1]10. Buku Saku'!$C9*1000</f>
        <v>47292460.828699999</v>
      </c>
      <c r="D5" s="178">
        <f>'[1]10. Buku Saku'!$I126*1000</f>
        <v>13007778.706430001</v>
      </c>
      <c r="E5" s="178" t="s">
        <v>608</v>
      </c>
      <c r="F5" s="92">
        <v>7</v>
      </c>
      <c r="G5" s="178" t="s">
        <v>609</v>
      </c>
      <c r="H5">
        <v>5</v>
      </c>
      <c r="I5" s="178" t="s">
        <v>610</v>
      </c>
      <c r="J5" s="178" t="s">
        <v>611</v>
      </c>
      <c r="K5" s="179" t="s">
        <v>612</v>
      </c>
      <c r="L5" s="179" t="s">
        <v>613</v>
      </c>
      <c r="O5" s="180" t="s">
        <v>614</v>
      </c>
      <c r="P5" s="180">
        <f>'[1]10. Buku Saku'!$Z126*1000</f>
        <v>636426.76754999999</v>
      </c>
      <c r="Q5" s="180" t="s">
        <v>615</v>
      </c>
      <c r="R5" s="180" t="s">
        <v>616</v>
      </c>
      <c r="S5" s="180" t="s">
        <v>617</v>
      </c>
      <c r="T5" s="180" t="s">
        <v>618</v>
      </c>
    </row>
    <row r="6" spans="1:20">
      <c r="A6" s="176">
        <f t="shared" si="0"/>
        <v>45808</v>
      </c>
      <c r="B6">
        <v>5</v>
      </c>
      <c r="C6" s="178">
        <f>'[1]10. Buku Saku'!$C10*1000</f>
        <v>2128087.1569900005</v>
      </c>
      <c r="D6" s="178">
        <f>'[1]10. Buku Saku'!$I127*1000</f>
        <v>102725</v>
      </c>
      <c r="E6" s="178" t="s">
        <v>619</v>
      </c>
      <c r="F6" s="92">
        <v>8</v>
      </c>
      <c r="G6" s="178" t="s">
        <v>620</v>
      </c>
      <c r="H6">
        <v>6</v>
      </c>
      <c r="I6" s="178" t="s">
        <v>621</v>
      </c>
      <c r="J6" s="178" t="s">
        <v>622</v>
      </c>
      <c r="K6" s="179" t="s">
        <v>623</v>
      </c>
      <c r="L6" s="179" t="s">
        <v>624</v>
      </c>
      <c r="O6" s="180" t="s">
        <v>625</v>
      </c>
      <c r="P6" s="180">
        <f>'[1]10. Buku Saku'!$Z127*1000</f>
        <v>0</v>
      </c>
      <c r="Q6" s="180" t="s">
        <v>626</v>
      </c>
      <c r="R6" s="180" t="s">
        <v>627</v>
      </c>
      <c r="S6" s="180" t="s">
        <v>628</v>
      </c>
      <c r="T6" s="180" t="s">
        <v>629</v>
      </c>
    </row>
    <row r="7" spans="1:20">
      <c r="A7" s="176">
        <f t="shared" si="0"/>
        <v>45838</v>
      </c>
      <c r="B7">
        <v>6</v>
      </c>
      <c r="C7" s="178">
        <f>'[1]10. Buku Saku'!$C11*1000</f>
        <v>212033668.50878006</v>
      </c>
      <c r="D7" s="178">
        <f>'[1]10. Buku Saku'!$I128*1000</f>
        <v>44920872.797170006</v>
      </c>
      <c r="E7" s="178" t="s">
        <v>630</v>
      </c>
      <c r="F7" s="92">
        <v>9</v>
      </c>
      <c r="G7" s="178" t="s">
        <v>631</v>
      </c>
      <c r="H7">
        <v>7</v>
      </c>
      <c r="I7" s="178" t="s">
        <v>632</v>
      </c>
      <c r="J7" s="178" t="s">
        <v>633</v>
      </c>
      <c r="K7" s="179" t="s">
        <v>634</v>
      </c>
      <c r="L7" s="179" t="s">
        <v>635</v>
      </c>
      <c r="O7" s="180" t="s">
        <v>636</v>
      </c>
      <c r="P7" s="180">
        <f>'[1]10. Buku Saku'!$Z128*1000</f>
        <v>3591787.9820599989</v>
      </c>
      <c r="Q7" s="180" t="s">
        <v>637</v>
      </c>
      <c r="R7" s="180" t="s">
        <v>638</v>
      </c>
      <c r="S7" s="180" t="s">
        <v>639</v>
      </c>
      <c r="T7" s="180" t="s">
        <v>640</v>
      </c>
    </row>
    <row r="8" spans="1:20">
      <c r="A8" s="176">
        <f t="shared" si="0"/>
        <v>45869</v>
      </c>
      <c r="B8">
        <v>7</v>
      </c>
      <c r="C8" s="178">
        <f>'[1]10. Buku Saku'!$C12*1000</f>
        <v>345057.43576999998</v>
      </c>
      <c r="D8" s="178">
        <f>'[1]10. Buku Saku'!$I129*1000</f>
        <v>81559.962520000001</v>
      </c>
      <c r="E8" s="178" t="s">
        <v>641</v>
      </c>
      <c r="F8" s="92">
        <v>10</v>
      </c>
      <c r="G8" s="178" t="s">
        <v>642</v>
      </c>
      <c r="H8">
        <v>8</v>
      </c>
      <c r="I8" s="178" t="s">
        <v>643</v>
      </c>
      <c r="J8" s="178" t="s">
        <v>644</v>
      </c>
      <c r="K8" s="179" t="s">
        <v>645</v>
      </c>
      <c r="L8" s="179" t="s">
        <v>646</v>
      </c>
      <c r="O8" s="180" t="s">
        <v>647</v>
      </c>
      <c r="P8" s="180">
        <f>'[1]10. Buku Saku'!$Z129*1000</f>
        <v>0</v>
      </c>
      <c r="Q8" s="180" t="s">
        <v>648</v>
      </c>
      <c r="R8" s="181" t="s">
        <v>649</v>
      </c>
      <c r="S8" s="180" t="s">
        <v>650</v>
      </c>
      <c r="T8" s="180" t="s">
        <v>651</v>
      </c>
    </row>
    <row r="9" spans="1:20">
      <c r="A9" s="176">
        <f t="shared" si="0"/>
        <v>45900</v>
      </c>
      <c r="B9">
        <v>8</v>
      </c>
      <c r="C9" s="178">
        <f>'[1]10. Buku Saku'!$C13*1000</f>
        <v>2114896.9312400003</v>
      </c>
      <c r="D9" s="178">
        <f>'[1]10. Buku Saku'!$I130*1000</f>
        <v>2601420.0798599999</v>
      </c>
      <c r="E9" s="178" t="s">
        <v>652</v>
      </c>
      <c r="F9" s="92">
        <v>11</v>
      </c>
      <c r="G9" s="178" t="s">
        <v>653</v>
      </c>
      <c r="H9">
        <v>9</v>
      </c>
      <c r="I9" s="178" t="s">
        <v>654</v>
      </c>
      <c r="J9" s="178" t="s">
        <v>655</v>
      </c>
      <c r="K9" s="179" t="s">
        <v>656</v>
      </c>
      <c r="L9" s="179" t="s">
        <v>657</v>
      </c>
      <c r="O9" s="180" t="s">
        <v>658</v>
      </c>
      <c r="P9" s="180">
        <f>'[1]10. Buku Saku'!$Z130*1000</f>
        <v>0</v>
      </c>
      <c r="Q9" s="180" t="s">
        <v>659</v>
      </c>
      <c r="R9" s="180" t="s">
        <v>660</v>
      </c>
      <c r="S9" s="180" t="s">
        <v>661</v>
      </c>
      <c r="T9" s="180" t="s">
        <v>662</v>
      </c>
    </row>
    <row r="10" spans="1:20">
      <c r="A10" s="176">
        <f t="shared" si="0"/>
        <v>45930</v>
      </c>
      <c r="B10">
        <v>9</v>
      </c>
      <c r="C10" s="178">
        <f>'[1]10. Buku Saku'!$C14*1000</f>
        <v>1000</v>
      </c>
      <c r="D10" s="178">
        <f>'[1]10. Buku Saku'!$I131*1000</f>
        <v>0</v>
      </c>
      <c r="E10" s="178" t="s">
        <v>663</v>
      </c>
      <c r="F10" s="92">
        <v>12</v>
      </c>
      <c r="G10" s="178" t="s">
        <v>664</v>
      </c>
      <c r="H10">
        <v>10</v>
      </c>
      <c r="I10" s="178" t="s">
        <v>665</v>
      </c>
      <c r="J10" s="178" t="s">
        <v>666</v>
      </c>
      <c r="K10" s="179" t="s">
        <v>667</v>
      </c>
      <c r="L10" s="179" t="s">
        <v>668</v>
      </c>
      <c r="O10" s="180" t="s">
        <v>669</v>
      </c>
      <c r="P10" s="180">
        <f>'[1]10. Buku Saku'!$Z131*1000</f>
        <v>0</v>
      </c>
      <c r="Q10" s="180" t="s">
        <v>670</v>
      </c>
      <c r="R10" s="180" t="s">
        <v>671</v>
      </c>
      <c r="S10" s="180" t="s">
        <v>672</v>
      </c>
      <c r="T10" s="180" t="s">
        <v>673</v>
      </c>
    </row>
    <row r="11" spans="1:20">
      <c r="A11" s="176">
        <f t="shared" si="0"/>
        <v>45961</v>
      </c>
      <c r="B11">
        <v>10</v>
      </c>
      <c r="C11" s="178">
        <f>'[1]10. Buku Saku'!$C15*1000</f>
        <v>63963458.067869999</v>
      </c>
      <c r="D11" s="178">
        <f>'[1]10. Buku Saku'!$I132*1000</f>
        <v>21801615.484109998</v>
      </c>
      <c r="E11" s="178" t="s">
        <v>674</v>
      </c>
      <c r="F11" s="92">
        <v>13</v>
      </c>
      <c r="G11" s="178" t="s">
        <v>675</v>
      </c>
      <c r="H11">
        <v>11</v>
      </c>
      <c r="I11" s="178" t="s">
        <v>676</v>
      </c>
      <c r="J11" s="178" t="s">
        <v>677</v>
      </c>
      <c r="K11" s="179" t="s">
        <v>678</v>
      </c>
      <c r="L11" s="179" t="s">
        <v>679</v>
      </c>
      <c r="O11" s="180" t="s">
        <v>680</v>
      </c>
      <c r="P11" s="180">
        <f>'[1]10. Buku Saku'!$Z132*1000</f>
        <v>700342.31125000014</v>
      </c>
      <c r="Q11" s="180" t="s">
        <v>681</v>
      </c>
      <c r="R11" s="180" t="s">
        <v>682</v>
      </c>
      <c r="S11" s="180" t="s">
        <v>683</v>
      </c>
      <c r="T11" s="180" t="s">
        <v>684</v>
      </c>
    </row>
    <row r="12" spans="1:20">
      <c r="A12" s="176">
        <f t="shared" si="0"/>
        <v>45991</v>
      </c>
      <c r="B12">
        <v>11</v>
      </c>
      <c r="C12" s="178">
        <f>'[1]10. Buku Saku'!$C16*1000</f>
        <v>98795.634359999996</v>
      </c>
      <c r="D12" s="178">
        <f>'[1]10. Buku Saku'!$I133*1000</f>
        <v>41670.179929999998</v>
      </c>
      <c r="E12" s="178" t="s">
        <v>685</v>
      </c>
      <c r="F12" s="92">
        <v>14</v>
      </c>
      <c r="G12" s="178" t="s">
        <v>686</v>
      </c>
      <c r="H12">
        <v>12</v>
      </c>
      <c r="I12" s="178" t="s">
        <v>687</v>
      </c>
      <c r="J12" s="178" t="s">
        <v>688</v>
      </c>
      <c r="K12" s="179" t="s">
        <v>689</v>
      </c>
      <c r="L12" s="179" t="s">
        <v>690</v>
      </c>
      <c r="O12" s="180" t="s">
        <v>691</v>
      </c>
      <c r="P12" s="180">
        <f>'[1]10. Buku Saku'!$Z133*1000</f>
        <v>0</v>
      </c>
      <c r="Q12" s="180" t="s">
        <v>692</v>
      </c>
      <c r="R12" s="180" t="s">
        <v>693</v>
      </c>
      <c r="S12" s="180" t="s">
        <v>694</v>
      </c>
      <c r="T12" s="180" t="s">
        <v>695</v>
      </c>
    </row>
    <row r="13" spans="1:20">
      <c r="A13" s="176">
        <f t="shared" si="0"/>
        <v>46022</v>
      </c>
      <c r="B13">
        <v>12</v>
      </c>
      <c r="C13" s="178">
        <f>'[1]10. Buku Saku'!$C17*1000</f>
        <v>12408.515159999999</v>
      </c>
      <c r="D13" s="178">
        <f>'[1]10. Buku Saku'!$I134*1000</f>
        <v>0</v>
      </c>
      <c r="E13" s="178" t="s">
        <v>696</v>
      </c>
      <c r="F13" s="92">
        <v>15</v>
      </c>
      <c r="G13" s="178" t="s">
        <v>697</v>
      </c>
      <c r="H13">
        <v>13</v>
      </c>
      <c r="I13" s="178" t="s">
        <v>698</v>
      </c>
      <c r="J13" s="178" t="s">
        <v>699</v>
      </c>
      <c r="K13" s="179" t="s">
        <v>700</v>
      </c>
      <c r="L13" s="179" t="s">
        <v>701</v>
      </c>
      <c r="O13" s="180" t="s">
        <v>702</v>
      </c>
      <c r="P13" s="180">
        <f>'[1]10. Buku Saku'!$Z134*1000</f>
        <v>0</v>
      </c>
      <c r="Q13" s="180" t="s">
        <v>703</v>
      </c>
      <c r="R13" s="180" t="s">
        <v>704</v>
      </c>
      <c r="S13" s="180" t="s">
        <v>705</v>
      </c>
      <c r="T13" s="180" t="s">
        <v>706</v>
      </c>
    </row>
    <row r="14" spans="1:20">
      <c r="A14" s="176">
        <f t="shared" si="0"/>
        <v>46053</v>
      </c>
      <c r="B14">
        <v>13</v>
      </c>
      <c r="C14" s="178">
        <f>'[1]10. Buku Saku'!$C18*1000</f>
        <v>0</v>
      </c>
      <c r="D14" s="178">
        <f>'[1]10. Buku Saku'!$I135*1000</f>
        <v>0</v>
      </c>
      <c r="E14" s="178" t="s">
        <v>707</v>
      </c>
      <c r="F14" s="92">
        <v>16</v>
      </c>
      <c r="G14" s="178" t="s">
        <v>708</v>
      </c>
      <c r="H14">
        <v>14</v>
      </c>
      <c r="I14" s="178" t="s">
        <v>709</v>
      </c>
      <c r="J14" s="178" t="s">
        <v>710</v>
      </c>
      <c r="K14" s="179" t="s">
        <v>711</v>
      </c>
      <c r="L14" s="179" t="s">
        <v>712</v>
      </c>
      <c r="O14" s="180" t="s">
        <v>713</v>
      </c>
      <c r="P14" s="180">
        <f>'[1]10. Buku Saku'!$Z135*1000</f>
        <v>0</v>
      </c>
      <c r="Q14" s="180" t="s">
        <v>714</v>
      </c>
      <c r="R14" s="180" t="s">
        <v>715</v>
      </c>
      <c r="S14" s="180" t="s">
        <v>716</v>
      </c>
      <c r="T14" s="180" t="s">
        <v>717</v>
      </c>
    </row>
    <row r="15" spans="1:20">
      <c r="A15" s="176">
        <f t="shared" si="0"/>
        <v>46081</v>
      </c>
      <c r="B15">
        <v>14</v>
      </c>
      <c r="C15" s="178">
        <f>'[1]10. Buku Saku'!$C19*1000</f>
        <v>29898080.29084</v>
      </c>
      <c r="D15" s="178">
        <f>'[1]10. Buku Saku'!$I136*1000</f>
        <v>11890960.974739995</v>
      </c>
      <c r="E15" s="178" t="s">
        <v>718</v>
      </c>
      <c r="F15" s="92">
        <v>17</v>
      </c>
      <c r="G15" s="178" t="s">
        <v>719</v>
      </c>
      <c r="H15">
        <v>15</v>
      </c>
      <c r="I15" s="178" t="s">
        <v>720</v>
      </c>
      <c r="J15" s="178" t="s">
        <v>721</v>
      </c>
      <c r="K15" s="179" t="s">
        <v>722</v>
      </c>
      <c r="L15" s="179" t="s">
        <v>723</v>
      </c>
      <c r="O15" s="180" t="s">
        <v>724</v>
      </c>
      <c r="P15" s="180">
        <f>'[1]10. Buku Saku'!$Z136*1000</f>
        <v>4491.7569999999996</v>
      </c>
      <c r="Q15" s="180" t="s">
        <v>725</v>
      </c>
      <c r="R15" s="180" t="s">
        <v>726</v>
      </c>
      <c r="S15" s="180" t="s">
        <v>727</v>
      </c>
      <c r="T15" s="180" t="s">
        <v>728</v>
      </c>
    </row>
    <row r="16" spans="1:20">
      <c r="A16" s="176">
        <f t="shared" si="0"/>
        <v>46112</v>
      </c>
      <c r="B16">
        <v>15</v>
      </c>
      <c r="C16" s="178">
        <f>'[1]10. Buku Saku'!$C20*1000</f>
        <v>16379574.510089999</v>
      </c>
      <c r="D16" s="178">
        <f>'[1]10. Buku Saku'!$I137*1000</f>
        <v>1171948.86207</v>
      </c>
      <c r="E16" s="178" t="s">
        <v>729</v>
      </c>
      <c r="F16" s="92">
        <v>18</v>
      </c>
      <c r="G16" s="178" t="s">
        <v>730</v>
      </c>
      <c r="H16">
        <v>16</v>
      </c>
      <c r="I16" s="178" t="s">
        <v>731</v>
      </c>
      <c r="J16" s="178" t="s">
        <v>732</v>
      </c>
      <c r="K16" s="179" t="s">
        <v>733</v>
      </c>
      <c r="L16" s="179" t="s">
        <v>734</v>
      </c>
      <c r="O16" s="180" t="s">
        <v>735</v>
      </c>
      <c r="P16" s="180">
        <f>'[1]10. Buku Saku'!$Z137*1000</f>
        <v>0</v>
      </c>
      <c r="Q16" s="180" t="s">
        <v>736</v>
      </c>
      <c r="R16" s="180" t="s">
        <v>737</v>
      </c>
      <c r="S16" s="180" t="s">
        <v>738</v>
      </c>
      <c r="T16" s="180" t="s">
        <v>739</v>
      </c>
    </row>
    <row r="17" spans="1:20">
      <c r="A17" s="176">
        <f t="shared" si="0"/>
        <v>46142</v>
      </c>
      <c r="B17">
        <v>16</v>
      </c>
      <c r="C17" s="178">
        <f>'[1]10. Buku Saku'!$C21*1000</f>
        <v>159650.82</v>
      </c>
      <c r="D17" s="178">
        <f>'[1]10. Buku Saku'!$I138*1000</f>
        <v>0</v>
      </c>
      <c r="E17" s="178" t="s">
        <v>740</v>
      </c>
      <c r="F17" s="92">
        <v>19</v>
      </c>
      <c r="G17" s="178" t="s">
        <v>741</v>
      </c>
      <c r="H17">
        <v>17</v>
      </c>
      <c r="I17" s="178" t="s">
        <v>742</v>
      </c>
      <c r="J17" s="178" t="s">
        <v>743</v>
      </c>
      <c r="K17" s="179" t="s">
        <v>744</v>
      </c>
      <c r="L17" s="179" t="s">
        <v>745</v>
      </c>
      <c r="O17" s="180" t="s">
        <v>746</v>
      </c>
      <c r="P17" s="180">
        <f>'[1]10. Buku Saku'!$Z138*1000</f>
        <v>0</v>
      </c>
      <c r="Q17" s="180" t="s">
        <v>747</v>
      </c>
      <c r="R17" s="180" t="s">
        <v>748</v>
      </c>
      <c r="S17" s="180" t="s">
        <v>749</v>
      </c>
      <c r="T17" s="180" t="s">
        <v>750</v>
      </c>
    </row>
    <row r="18" spans="1:20">
      <c r="A18" s="176">
        <f t="shared" si="0"/>
        <v>46173</v>
      </c>
      <c r="B18">
        <v>17</v>
      </c>
      <c r="C18" s="178">
        <f>'[1]10. Buku Saku'!$C22*1000</f>
        <v>0</v>
      </c>
      <c r="D18" s="178">
        <f>'[1]10. Buku Saku'!$I139*1000</f>
        <v>0</v>
      </c>
      <c r="E18" s="178" t="s">
        <v>751</v>
      </c>
      <c r="F18" s="92">
        <v>20</v>
      </c>
      <c r="G18" s="178" t="s">
        <v>752</v>
      </c>
      <c r="H18">
        <v>18</v>
      </c>
      <c r="I18" s="178" t="s">
        <v>753</v>
      </c>
      <c r="J18" s="178" t="s">
        <v>754</v>
      </c>
      <c r="K18" s="179" t="s">
        <v>755</v>
      </c>
      <c r="L18" s="179" t="s">
        <v>756</v>
      </c>
      <c r="O18" s="180" t="s">
        <v>757</v>
      </c>
      <c r="P18" s="180">
        <f>'[1]10. Buku Saku'!$Z139*1000</f>
        <v>2144.7246799999998</v>
      </c>
      <c r="Q18" s="180" t="s">
        <v>758</v>
      </c>
      <c r="R18" s="180" t="s">
        <v>759</v>
      </c>
      <c r="S18" s="180" t="s">
        <v>760</v>
      </c>
      <c r="T18" s="180" t="s">
        <v>761</v>
      </c>
    </row>
    <row r="19" spans="1:20">
      <c r="A19" s="176">
        <f t="shared" si="0"/>
        <v>46203</v>
      </c>
      <c r="B19">
        <v>18</v>
      </c>
      <c r="C19" s="178">
        <f>'[1]10. Buku Saku'!$C23*1000</f>
        <v>95155.743650000004</v>
      </c>
      <c r="D19" s="178">
        <f>'[1]10. Buku Saku'!$I140*1000</f>
        <v>26556.618579999998</v>
      </c>
      <c r="E19" s="178" t="s">
        <v>762</v>
      </c>
      <c r="F19" s="92">
        <v>21</v>
      </c>
      <c r="G19" s="178" t="s">
        <v>763</v>
      </c>
      <c r="H19">
        <v>19</v>
      </c>
      <c r="I19" s="178" t="s">
        <v>764</v>
      </c>
      <c r="J19" s="178" t="s">
        <v>765</v>
      </c>
      <c r="K19" s="179" t="s">
        <v>766</v>
      </c>
      <c r="L19" s="179" t="s">
        <v>767</v>
      </c>
      <c r="O19" s="180" t="s">
        <v>768</v>
      </c>
      <c r="P19" s="180">
        <f>'[1]10. Buku Saku'!$Z140*1000</f>
        <v>0</v>
      </c>
      <c r="Q19" s="180" t="s">
        <v>769</v>
      </c>
      <c r="R19" s="180" t="s">
        <v>770</v>
      </c>
      <c r="S19" s="180" t="s">
        <v>771</v>
      </c>
      <c r="T19" s="180" t="s">
        <v>772</v>
      </c>
    </row>
    <row r="20" spans="1:20">
      <c r="A20" s="176">
        <f t="shared" si="0"/>
        <v>46234</v>
      </c>
      <c r="B20">
        <v>19</v>
      </c>
      <c r="C20" s="178">
        <f>'[1]10. Buku Saku'!$C24*1000</f>
        <v>2299212.5712299999</v>
      </c>
      <c r="D20" s="178">
        <f>'[1]10. Buku Saku'!$I141*1000</f>
        <v>0</v>
      </c>
      <c r="E20" s="178" t="s">
        <v>773</v>
      </c>
      <c r="F20" s="92">
        <v>22</v>
      </c>
      <c r="G20" s="178" t="s">
        <v>774</v>
      </c>
      <c r="H20">
        <v>20</v>
      </c>
      <c r="I20" s="178" t="s">
        <v>775</v>
      </c>
      <c r="J20" s="178" t="s">
        <v>776</v>
      </c>
      <c r="K20" s="179" t="s">
        <v>777</v>
      </c>
      <c r="L20" s="179" t="s">
        <v>778</v>
      </c>
      <c r="O20" s="180" t="s">
        <v>779</v>
      </c>
      <c r="P20" s="180">
        <f>'[1]10. Buku Saku'!$Z141*1000</f>
        <v>0</v>
      </c>
      <c r="Q20" s="180" t="s">
        <v>780</v>
      </c>
      <c r="R20" s="180" t="s">
        <v>781</v>
      </c>
      <c r="S20" s="180" t="s">
        <v>782</v>
      </c>
      <c r="T20" s="180" t="s">
        <v>783</v>
      </c>
    </row>
    <row r="21" spans="1:20">
      <c r="A21" s="176">
        <f t="shared" si="0"/>
        <v>46265</v>
      </c>
      <c r="B21">
        <v>20</v>
      </c>
      <c r="C21" s="178">
        <f>'[1]10. Buku Saku'!$C25*1000</f>
        <v>0</v>
      </c>
      <c r="D21" s="178">
        <f>'[1]10. Buku Saku'!$I142*1000</f>
        <v>0</v>
      </c>
      <c r="E21" s="178" t="s">
        <v>784</v>
      </c>
      <c r="F21" s="92">
        <v>23</v>
      </c>
      <c r="G21" s="178" t="s">
        <v>785</v>
      </c>
      <c r="H21">
        <v>21</v>
      </c>
      <c r="I21" s="178" t="s">
        <v>786</v>
      </c>
      <c r="J21" s="178" t="s">
        <v>787</v>
      </c>
      <c r="K21" s="179" t="s">
        <v>788</v>
      </c>
      <c r="L21" s="179" t="s">
        <v>789</v>
      </c>
      <c r="O21" s="180" t="s">
        <v>790</v>
      </c>
      <c r="P21" s="180">
        <f>'[1]10. Buku Saku'!$Z142*1000</f>
        <v>0</v>
      </c>
      <c r="Q21" s="180" t="s">
        <v>791</v>
      </c>
      <c r="R21" s="180" t="s">
        <v>792</v>
      </c>
      <c r="S21" s="180" t="s">
        <v>793</v>
      </c>
      <c r="T21" s="180" t="s">
        <v>794</v>
      </c>
    </row>
    <row r="22" spans="1:20">
      <c r="A22" s="176">
        <f t="shared" si="0"/>
        <v>46295</v>
      </c>
      <c r="B22">
        <v>21</v>
      </c>
      <c r="C22" s="178">
        <f>'[1]10. Buku Saku'!$C26*1000</f>
        <v>0</v>
      </c>
      <c r="D22" s="178">
        <f>'[1]10. Buku Saku'!$I143*1000</f>
        <v>0</v>
      </c>
      <c r="E22" s="178" t="s">
        <v>795</v>
      </c>
      <c r="F22" s="92">
        <v>24</v>
      </c>
      <c r="G22" s="178" t="s">
        <v>796</v>
      </c>
      <c r="H22">
        <v>22</v>
      </c>
      <c r="I22" s="178" t="s">
        <v>797</v>
      </c>
      <c r="J22" s="178" t="s">
        <v>798</v>
      </c>
      <c r="K22" s="179" t="s">
        <v>799</v>
      </c>
      <c r="L22" s="179" t="s">
        <v>800</v>
      </c>
      <c r="O22" s="180" t="s">
        <v>801</v>
      </c>
      <c r="P22" s="180">
        <f>'[1]10. Buku Saku'!$Z143*1000</f>
        <v>0</v>
      </c>
      <c r="Q22" s="180" t="s">
        <v>802</v>
      </c>
      <c r="R22" s="180" t="s">
        <v>803</v>
      </c>
      <c r="S22" s="180" t="s">
        <v>804</v>
      </c>
      <c r="T22" s="180" t="s">
        <v>805</v>
      </c>
    </row>
    <row r="23" spans="1:20">
      <c r="A23" s="176">
        <f t="shared" si="0"/>
        <v>46326</v>
      </c>
      <c r="B23">
        <v>22</v>
      </c>
      <c r="C23" s="178">
        <f>'[1]10. Buku Saku'!$C27*1000</f>
        <v>853865.76399000001</v>
      </c>
      <c r="D23" s="178">
        <f>'[1]10. Buku Saku'!$I144*1000</f>
        <v>216327.59991000002</v>
      </c>
      <c r="E23" s="178" t="s">
        <v>806</v>
      </c>
      <c r="H23">
        <v>23</v>
      </c>
      <c r="I23" s="178" t="s">
        <v>807</v>
      </c>
      <c r="J23" s="178" t="s">
        <v>808</v>
      </c>
      <c r="K23" s="179" t="s">
        <v>809</v>
      </c>
      <c r="L23" s="179" t="s">
        <v>810</v>
      </c>
      <c r="O23" s="180" t="s">
        <v>811</v>
      </c>
      <c r="P23" s="180">
        <f>'[1]10. Buku Saku'!$Z144*1000</f>
        <v>6950</v>
      </c>
      <c r="Q23" s="180" t="s">
        <v>812</v>
      </c>
      <c r="R23" s="180" t="s">
        <v>813</v>
      </c>
      <c r="S23" s="180" t="s">
        <v>814</v>
      </c>
      <c r="T23" s="180" t="s">
        <v>815</v>
      </c>
    </row>
    <row r="24" spans="1:20">
      <c r="A24" s="176">
        <f t="shared" si="0"/>
        <v>46356</v>
      </c>
      <c r="B24">
        <v>23</v>
      </c>
      <c r="C24" s="178">
        <f>'[1]10. Buku Saku'!$C28*1000</f>
        <v>527333068.10801023</v>
      </c>
      <c r="D24" s="178">
        <f>'[1]10. Buku Saku'!$I145*1000</f>
        <v>125183131.42346996</v>
      </c>
      <c r="E24" s="178" t="s">
        <v>816</v>
      </c>
      <c r="J24" s="178" t="s">
        <v>817</v>
      </c>
      <c r="K24" s="179" t="s">
        <v>818</v>
      </c>
      <c r="L24" s="179" t="s">
        <v>819</v>
      </c>
      <c r="O24" s="180" t="s">
        <v>820</v>
      </c>
      <c r="P24" s="180">
        <f>'[1]10. Buku Saku'!$Z145*1000</f>
        <v>7259593.5403099982</v>
      </c>
      <c r="Q24" s="180" t="s">
        <v>821</v>
      </c>
      <c r="R24" s="180" t="s">
        <v>822</v>
      </c>
      <c r="S24" s="180" t="s">
        <v>823</v>
      </c>
      <c r="T24" s="180" t="s">
        <v>824</v>
      </c>
    </row>
    <row r="25" spans="1:20">
      <c r="A25" s="176">
        <f t="shared" si="0"/>
        <v>46387</v>
      </c>
      <c r="B25">
        <v>24</v>
      </c>
      <c r="C25" s="178">
        <f>'[1]10. Buku Saku'!$C30*1000</f>
        <v>11042851.215749998</v>
      </c>
      <c r="D25" s="178">
        <f>'[1]10. Buku Saku'!$I147*1000</f>
        <v>7799917.7899300009</v>
      </c>
      <c r="E25" s="178" t="s">
        <v>825</v>
      </c>
      <c r="J25" s="178" t="s">
        <v>826</v>
      </c>
      <c r="K25" s="179" t="s">
        <v>827</v>
      </c>
      <c r="L25" s="179" t="s">
        <v>828</v>
      </c>
      <c r="O25" s="180" t="s">
        <v>829</v>
      </c>
      <c r="P25" s="180">
        <f>'[1]10. Buku Saku'!$Z147*1000</f>
        <v>472567.79910000006</v>
      </c>
      <c r="Q25" s="180" t="s">
        <v>830</v>
      </c>
      <c r="R25" s="180" t="s">
        <v>831</v>
      </c>
      <c r="S25" s="180" t="s">
        <v>832</v>
      </c>
      <c r="T25" s="180" t="s">
        <v>833</v>
      </c>
    </row>
    <row r="26" spans="1:20">
      <c r="A26" s="176">
        <f t="shared" si="0"/>
        <v>46418</v>
      </c>
      <c r="B26">
        <v>25</v>
      </c>
      <c r="C26" s="178">
        <f>'[1]10. Buku Saku'!$C31*1000</f>
        <v>4586997.0332400007</v>
      </c>
      <c r="D26" s="178">
        <f>'[1]10. Buku Saku'!$I148*1000</f>
        <v>24587423.734650005</v>
      </c>
      <c r="E26" s="178" t="s">
        <v>834</v>
      </c>
      <c r="J26" s="178" t="s">
        <v>835</v>
      </c>
      <c r="K26" s="179" t="s">
        <v>836</v>
      </c>
      <c r="L26" s="179" t="s">
        <v>837</v>
      </c>
      <c r="O26" s="180" t="s">
        <v>838</v>
      </c>
      <c r="P26" s="180">
        <f>'[1]10. Buku Saku'!$Z148*1000</f>
        <v>704387.23996999988</v>
      </c>
      <c r="Q26" s="180" t="s">
        <v>839</v>
      </c>
      <c r="R26" s="180" t="s">
        <v>840</v>
      </c>
      <c r="S26" s="180" t="s">
        <v>841</v>
      </c>
      <c r="T26" s="180" t="s">
        <v>842</v>
      </c>
    </row>
    <row r="27" spans="1:20">
      <c r="A27" s="176">
        <f t="shared" si="0"/>
        <v>46446</v>
      </c>
      <c r="B27">
        <v>26</v>
      </c>
      <c r="C27" s="178">
        <f>'[1]10. Buku Saku'!$C32*1000</f>
        <v>4.53</v>
      </c>
      <c r="D27" s="178">
        <f>'[1]10. Buku Saku'!$I149*1000</f>
        <v>2123107.8965400001</v>
      </c>
      <c r="E27" s="178" t="s">
        <v>843</v>
      </c>
      <c r="J27" s="178" t="s">
        <v>844</v>
      </c>
      <c r="K27" s="179" t="s">
        <v>845</v>
      </c>
      <c r="L27" s="179" t="s">
        <v>846</v>
      </c>
      <c r="O27" s="180" t="s">
        <v>847</v>
      </c>
      <c r="P27" s="180">
        <f>'[1]10. Buku Saku'!$Z149*1000</f>
        <v>0</v>
      </c>
      <c r="Q27" s="180" t="s">
        <v>848</v>
      </c>
      <c r="R27" s="180" t="s">
        <v>849</v>
      </c>
      <c r="S27" s="180" t="s">
        <v>850</v>
      </c>
      <c r="T27" s="180" t="s">
        <v>851</v>
      </c>
    </row>
    <row r="28" spans="1:20">
      <c r="A28" s="176">
        <f t="shared" si="0"/>
        <v>46477</v>
      </c>
      <c r="B28">
        <v>27</v>
      </c>
      <c r="C28" s="178">
        <f>'[1]10. Buku Saku'!$C33*1000</f>
        <v>4196498.0254600001</v>
      </c>
      <c r="D28" s="178">
        <f>'[1]10. Buku Saku'!$I150*1000</f>
        <v>62349334.145079985</v>
      </c>
      <c r="E28" s="178" t="s">
        <v>852</v>
      </c>
      <c r="J28" s="178" t="s">
        <v>853</v>
      </c>
      <c r="K28" s="179" t="s">
        <v>854</v>
      </c>
      <c r="L28" s="179" t="s">
        <v>855</v>
      </c>
      <c r="O28" s="180" t="s">
        <v>856</v>
      </c>
      <c r="P28" s="180">
        <f>'[1]10. Buku Saku'!$Z150*1000</f>
        <v>558090.9950600001</v>
      </c>
      <c r="Q28" s="180" t="s">
        <v>857</v>
      </c>
      <c r="R28" s="180" t="s">
        <v>858</v>
      </c>
      <c r="T28" s="180" t="s">
        <v>859</v>
      </c>
    </row>
    <row r="29" spans="1:20">
      <c r="A29" s="176">
        <f t="shared" si="0"/>
        <v>46507</v>
      </c>
      <c r="B29">
        <v>28</v>
      </c>
      <c r="C29" s="178">
        <f>'[1]10. Buku Saku'!$C34*1000</f>
        <v>43459.538240000002</v>
      </c>
      <c r="D29" s="178">
        <f>'[1]10. Buku Saku'!$I151*1000</f>
        <v>750426.91613000014</v>
      </c>
      <c r="E29" s="178" t="s">
        <v>860</v>
      </c>
      <c r="J29" s="178" t="s">
        <v>861</v>
      </c>
      <c r="K29" s="179" t="s">
        <v>862</v>
      </c>
      <c r="L29" s="179" t="s">
        <v>863</v>
      </c>
      <c r="O29" s="180" t="s">
        <v>864</v>
      </c>
      <c r="P29" s="180">
        <f>'[1]10. Buku Saku'!$Z155*1000</f>
        <v>53072.025559999995</v>
      </c>
      <c r="Q29" s="180" t="s">
        <v>865</v>
      </c>
      <c r="R29" s="180" t="s">
        <v>866</v>
      </c>
      <c r="T29" s="180" t="s">
        <v>867</v>
      </c>
    </row>
    <row r="30" spans="1:20">
      <c r="A30" s="176">
        <f t="shared" si="0"/>
        <v>46538</v>
      </c>
      <c r="B30">
        <v>29</v>
      </c>
      <c r="C30" s="178">
        <f>'[1]10. Buku Saku'!$C35*1000</f>
        <v>4335809.7927100006</v>
      </c>
      <c r="D30" s="178">
        <f>'[1]10. Buku Saku'!$I152*1000</f>
        <v>6887501.7239499977</v>
      </c>
      <c r="E30" s="178" t="s">
        <v>868</v>
      </c>
      <c r="J30" s="178" t="s">
        <v>869</v>
      </c>
      <c r="K30" s="179" t="s">
        <v>870</v>
      </c>
      <c r="L30" s="179" t="s">
        <v>871</v>
      </c>
      <c r="O30" s="180" t="s">
        <v>872</v>
      </c>
      <c r="P30" s="180">
        <f>'[1]10. Buku Saku'!$Z156*1000</f>
        <v>49317.756099999999</v>
      </c>
      <c r="Q30" s="180" t="s">
        <v>873</v>
      </c>
    </row>
    <row r="31" spans="1:20">
      <c r="A31" s="176">
        <f t="shared" si="0"/>
        <v>46568</v>
      </c>
      <c r="B31">
        <v>30</v>
      </c>
      <c r="C31" s="178">
        <f>'[1]10. Buku Saku'!$C36*1000</f>
        <v>427267.18338</v>
      </c>
      <c r="D31" s="178">
        <f>'[1]10. Buku Saku'!$I153*1000</f>
        <v>142962.87240999998</v>
      </c>
      <c r="E31" s="178" t="s">
        <v>874</v>
      </c>
      <c r="J31" s="178" t="s">
        <v>875</v>
      </c>
      <c r="K31" s="179" t="s">
        <v>876</v>
      </c>
      <c r="L31" s="179" t="s">
        <v>877</v>
      </c>
      <c r="O31" s="180" t="s">
        <v>878</v>
      </c>
      <c r="P31" s="180">
        <f>'[1]10. Buku Saku'!$Z158*1000</f>
        <v>496523.15310000005</v>
      </c>
      <c r="Q31" s="180" t="s">
        <v>879</v>
      </c>
    </row>
    <row r="32" spans="1:20">
      <c r="A32" s="176">
        <f t="shared" si="0"/>
        <v>46599</v>
      </c>
      <c r="B32">
        <v>31</v>
      </c>
      <c r="C32" s="178">
        <f>'[1]10. Buku Saku'!$C37*1000</f>
        <v>4778828.2417699993</v>
      </c>
      <c r="D32" s="178">
        <f>'[1]10. Buku Saku'!$I154*1000</f>
        <v>765813.71152999997</v>
      </c>
      <c r="E32" s="178" t="s">
        <v>880</v>
      </c>
      <c r="J32" s="178" t="s">
        <v>881</v>
      </c>
      <c r="K32" s="179" t="s">
        <v>882</v>
      </c>
      <c r="L32" s="179" t="s">
        <v>883</v>
      </c>
      <c r="O32" s="180" t="s">
        <v>884</v>
      </c>
      <c r="P32" s="180">
        <f>'[1]10. Buku Saku'!$Z159*1000</f>
        <v>2333958.9692099998</v>
      </c>
      <c r="Q32" s="180" t="s">
        <v>885</v>
      </c>
    </row>
    <row r="33" spans="1:17">
      <c r="A33" s="176">
        <f t="shared" si="0"/>
        <v>46630</v>
      </c>
      <c r="B33">
        <v>32</v>
      </c>
      <c r="C33" s="178">
        <f>'[1]10. Buku Saku'!$C38*1000</f>
        <v>4519796.926740001</v>
      </c>
      <c r="D33" s="178">
        <f>'[1]10. Buku Saku'!$I155*1000</f>
        <v>4272234.6930499999</v>
      </c>
      <c r="E33" s="178" t="s">
        <v>886</v>
      </c>
      <c r="J33" s="178" t="s">
        <v>887</v>
      </c>
      <c r="K33" s="179" t="s">
        <v>888</v>
      </c>
      <c r="L33" s="179" t="s">
        <v>889</v>
      </c>
      <c r="O33" s="180" t="s">
        <v>890</v>
      </c>
      <c r="P33" s="180">
        <f>'[1]10. Buku Saku'!$Z160*1000</f>
        <v>9593552.5095799975</v>
      </c>
      <c r="Q33" s="180" t="s">
        <v>891</v>
      </c>
    </row>
    <row r="34" spans="1:17">
      <c r="A34" s="176">
        <f t="shared" si="0"/>
        <v>46660</v>
      </c>
      <c r="B34">
        <v>33</v>
      </c>
      <c r="C34" s="178">
        <f>'[1]10. Buku Saku'!$C39*1000</f>
        <v>5364248.6833799994</v>
      </c>
      <c r="D34" s="178">
        <f>'[1]10. Buku Saku'!$I156*1000</f>
        <v>536938.12089999998</v>
      </c>
      <c r="E34" s="178" t="s">
        <v>892</v>
      </c>
      <c r="J34" s="178" t="s">
        <v>893</v>
      </c>
      <c r="K34" s="179" t="s">
        <v>894</v>
      </c>
      <c r="L34" s="179" t="s">
        <v>895</v>
      </c>
      <c r="O34" s="180" t="s">
        <v>896</v>
      </c>
      <c r="P34" s="180">
        <f>'[1]10. Buku Saku'!$Z164*1000</f>
        <v>66776.571029999992</v>
      </c>
      <c r="Q34" s="180" t="s">
        <v>897</v>
      </c>
    </row>
    <row r="35" spans="1:17">
      <c r="A35" s="176">
        <f t="shared" si="0"/>
        <v>46691</v>
      </c>
      <c r="B35">
        <v>34</v>
      </c>
      <c r="C35" s="178">
        <f>'[1]10. Buku Saku'!$C40*1000</f>
        <v>3148308.4203500003</v>
      </c>
      <c r="D35" s="178">
        <f>'[1]10. Buku Saku'!$I157*1000</f>
        <v>1251378.6185599999</v>
      </c>
      <c r="E35" s="178" t="s">
        <v>898</v>
      </c>
      <c r="J35" s="178" t="s">
        <v>899</v>
      </c>
      <c r="K35" s="179" t="s">
        <v>900</v>
      </c>
      <c r="L35" s="179" t="s">
        <v>901</v>
      </c>
      <c r="O35" s="180" t="s">
        <v>902</v>
      </c>
      <c r="P35" s="180">
        <f>'[1]10. Buku Saku'!$Z169*1000</f>
        <v>177719.52925000002</v>
      </c>
      <c r="Q35" s="180" t="s">
        <v>903</v>
      </c>
    </row>
    <row r="36" spans="1:17">
      <c r="A36" s="176">
        <f t="shared" si="0"/>
        <v>46721</v>
      </c>
      <c r="B36">
        <v>35</v>
      </c>
      <c r="C36" s="178">
        <f>'[1]10. Buku Saku'!$C41*1000</f>
        <v>27600852.093510002</v>
      </c>
      <c r="D36" s="178">
        <f>'[1]10. Buku Saku'!$I158*1000</f>
        <v>18629868.686479997</v>
      </c>
      <c r="E36" s="178" t="s">
        <v>904</v>
      </c>
      <c r="J36" s="178" t="s">
        <v>905</v>
      </c>
      <c r="K36" s="179" t="s">
        <v>906</v>
      </c>
      <c r="L36" s="179" t="s">
        <v>907</v>
      </c>
      <c r="O36" s="180" t="s">
        <v>908</v>
      </c>
      <c r="P36" s="180">
        <f>'[1]10. Buku Saku'!$Z170*1000</f>
        <v>1424252.6575199997</v>
      </c>
      <c r="Q36" s="180" t="s">
        <v>909</v>
      </c>
    </row>
    <row r="37" spans="1:17">
      <c r="A37" s="176">
        <f t="shared" si="0"/>
        <v>46752</v>
      </c>
      <c r="B37">
        <v>36</v>
      </c>
      <c r="C37" s="178">
        <f>'[1]10. Buku Saku'!$C42*1000</f>
        <v>70044921.685899973</v>
      </c>
      <c r="D37" s="178">
        <f>'[1]10. Buku Saku'!$I159*1000</f>
        <v>130096908.91147</v>
      </c>
      <c r="E37" s="178" t="s">
        <v>910</v>
      </c>
      <c r="J37" s="178" t="s">
        <v>911</v>
      </c>
      <c r="K37" s="179" t="s">
        <v>912</v>
      </c>
      <c r="L37" s="179" t="s">
        <v>913</v>
      </c>
      <c r="O37" s="180" t="s">
        <v>914</v>
      </c>
      <c r="P37" s="180">
        <f>'[1]10. Buku Saku'!$Z171*1000</f>
        <v>1668748.7577999998</v>
      </c>
      <c r="Q37" s="180" t="s">
        <v>915</v>
      </c>
    </row>
    <row r="38" spans="1:17">
      <c r="A38" s="176">
        <f t="shared" si="0"/>
        <v>46783</v>
      </c>
      <c r="B38">
        <v>37</v>
      </c>
      <c r="C38" s="178">
        <f>'[1]10. Buku Saku'!$C43*1000</f>
        <v>597377989.79415011</v>
      </c>
      <c r="D38" s="178">
        <f>'[1]10. Buku Saku'!$I160*1000</f>
        <v>255280040.3352901</v>
      </c>
      <c r="E38" s="178" t="s">
        <v>916</v>
      </c>
      <c r="K38" s="179" t="s">
        <v>917</v>
      </c>
      <c r="L38" s="179" t="s">
        <v>918</v>
      </c>
      <c r="O38" s="180" t="s">
        <v>919</v>
      </c>
      <c r="P38" s="180">
        <f>'[1]10. Buku Saku'!$Z173*1000</f>
        <v>582195.25863000005</v>
      </c>
      <c r="Q38" s="180" t="s">
        <v>920</v>
      </c>
    </row>
    <row r="39" spans="1:17">
      <c r="A39" s="176">
        <f t="shared" si="0"/>
        <v>46812</v>
      </c>
      <c r="B39">
        <v>38</v>
      </c>
      <c r="C39" s="178">
        <f>'[1]10. Buku Saku'!$C47*1000</f>
        <v>8760325.0283400062</v>
      </c>
      <c r="D39" s="178">
        <f>'[1]10. Buku Saku'!$I164*1000</f>
        <v>2691363.3998100013</v>
      </c>
      <c r="E39" s="178" t="s">
        <v>921</v>
      </c>
      <c r="K39" s="179" t="s">
        <v>922</v>
      </c>
      <c r="L39" s="179" t="s">
        <v>923</v>
      </c>
      <c r="O39" s="180" t="s">
        <v>924</v>
      </c>
      <c r="P39" s="180">
        <f>'[1]10. Buku Saku'!$Z174*1000</f>
        <v>0</v>
      </c>
      <c r="Q39" s="180" t="s">
        <v>925</v>
      </c>
    </row>
    <row r="40" spans="1:17">
      <c r="A40" s="176">
        <f t="shared" si="0"/>
        <v>46843</v>
      </c>
      <c r="B40">
        <v>39</v>
      </c>
      <c r="C40" s="178">
        <f>'[1]10. Buku Saku'!$C48*1000</f>
        <v>41302.473309999994</v>
      </c>
      <c r="D40" s="178">
        <f>'[1]10. Buku Saku'!$I165*1000</f>
        <v>1229741.1352900004</v>
      </c>
      <c r="E40" s="178" t="s">
        <v>926</v>
      </c>
      <c r="K40" s="175"/>
      <c r="O40" s="180" t="s">
        <v>927</v>
      </c>
      <c r="P40" s="180">
        <f>'[1]10. Buku Saku'!$Z175*1000</f>
        <v>1324118.88509</v>
      </c>
      <c r="Q40" s="180" t="s">
        <v>928</v>
      </c>
    </row>
    <row r="41" spans="1:17">
      <c r="A41" s="176">
        <f t="shared" si="0"/>
        <v>46873</v>
      </c>
      <c r="B41">
        <v>40</v>
      </c>
      <c r="C41" s="178">
        <f>'[1]10. Buku Saku'!$C49*1000</f>
        <v>4876282.0082699992</v>
      </c>
      <c r="D41" s="178">
        <f>'[1]10. Buku Saku'!$I166*1000</f>
        <v>14623255.29205999</v>
      </c>
      <c r="E41" s="178" t="s">
        <v>929</v>
      </c>
      <c r="J41" s="175"/>
      <c r="K41" s="175"/>
      <c r="O41" s="180" t="s">
        <v>930</v>
      </c>
      <c r="P41" s="180">
        <f>'[1]10. Buku Saku'!$Z176*1000</f>
        <v>504084.79254999995</v>
      </c>
      <c r="Q41" s="180" t="s">
        <v>931</v>
      </c>
    </row>
    <row r="42" spans="1:17">
      <c r="A42" s="176">
        <f t="shared" si="0"/>
        <v>46904</v>
      </c>
      <c r="B42">
        <v>41</v>
      </c>
      <c r="C42" s="178">
        <f>'[1]10. Buku Saku'!$C50*1000</f>
        <v>1596881.5691899995</v>
      </c>
      <c r="D42" s="178">
        <f>'[1]10. Buku Saku'!$I167*1000</f>
        <v>2445810.3088699998</v>
      </c>
      <c r="E42" s="178" t="s">
        <v>932</v>
      </c>
      <c r="J42" s="175"/>
      <c r="K42" s="175"/>
      <c r="O42" s="180" t="s">
        <v>933</v>
      </c>
      <c r="P42" s="180">
        <f>'[1]10. Buku Saku'!$Z177*1000</f>
        <v>541524.06337999995</v>
      </c>
      <c r="Q42" s="180" t="s">
        <v>934</v>
      </c>
    </row>
    <row r="43" spans="1:17">
      <c r="A43" s="176">
        <f t="shared" si="0"/>
        <v>46934</v>
      </c>
      <c r="B43">
        <v>42</v>
      </c>
      <c r="C43" s="178">
        <f>'[1]10. Buku Saku'!$C51*1000</f>
        <v>728062.06614999985</v>
      </c>
      <c r="D43" s="178">
        <f>'[1]10. Buku Saku'!$I168*1000</f>
        <v>1006969.4696</v>
      </c>
      <c r="E43" s="178" t="s">
        <v>935</v>
      </c>
      <c r="J43" s="175"/>
      <c r="K43" s="175"/>
      <c r="O43" s="180" t="s">
        <v>936</v>
      </c>
      <c r="P43" s="180">
        <f>'[1]10. Buku Saku'!$Z178*1000</f>
        <v>1784.7067700000002</v>
      </c>
      <c r="Q43" s="180" t="s">
        <v>937</v>
      </c>
    </row>
    <row r="44" spans="1:17">
      <c r="A44" s="176">
        <f t="shared" si="0"/>
        <v>46965</v>
      </c>
      <c r="B44">
        <v>43</v>
      </c>
      <c r="C44" s="178">
        <f>'[1]10. Buku Saku'!$C52*1000</f>
        <v>5330457.4871200006</v>
      </c>
      <c r="D44" s="178">
        <f>'[1]10. Buku Saku'!$I169*1000</f>
        <v>2862312.46153</v>
      </c>
      <c r="E44" s="178" t="s">
        <v>938</v>
      </c>
      <c r="J44" s="175"/>
      <c r="K44" s="175"/>
      <c r="O44" s="180" t="s">
        <v>939</v>
      </c>
      <c r="P44" s="180">
        <f>'[1]10. Buku Saku'!$Z179*1000</f>
        <v>2953707.7066500001</v>
      </c>
      <c r="Q44" s="180" t="s">
        <v>940</v>
      </c>
    </row>
    <row r="45" spans="1:17">
      <c r="A45" s="176">
        <f t="shared" si="0"/>
        <v>46996</v>
      </c>
      <c r="B45">
        <v>44</v>
      </c>
      <c r="C45" s="178">
        <f>'[1]10. Buku Saku'!$C53*1000</f>
        <v>18343971.087959994</v>
      </c>
      <c r="D45" s="178">
        <f>'[1]10. Buku Saku'!$I170*1000</f>
        <v>16131122.172400007</v>
      </c>
      <c r="E45" s="178" t="s">
        <v>941</v>
      </c>
      <c r="J45" s="175"/>
      <c r="K45" s="175"/>
      <c r="O45" s="180" t="s">
        <v>942</v>
      </c>
      <c r="P45" s="180">
        <f>'[1]10. Buku Saku'!$Z180*1000</f>
        <v>4622456.4646699987</v>
      </c>
      <c r="Q45" s="180" t="s">
        <v>943</v>
      </c>
    </row>
    <row r="46" spans="1:17">
      <c r="A46" s="176">
        <f t="shared" si="0"/>
        <v>47026</v>
      </c>
      <c r="B46">
        <v>45</v>
      </c>
      <c r="C46" s="178">
        <f>'[1]10. Buku Saku'!$C54*1000</f>
        <v>39677281.721320003</v>
      </c>
      <c r="D46" s="178">
        <f>'[1]10. Buku Saku'!$I171*1000</f>
        <v>40990574.241060011</v>
      </c>
      <c r="E46" s="178" t="s">
        <v>944</v>
      </c>
      <c r="J46" s="175"/>
      <c r="K46" s="175"/>
      <c r="O46" s="180" t="s">
        <v>945</v>
      </c>
      <c r="P46" s="180">
        <f>'[1]10. Buku Saku'!$Z181*1000</f>
        <v>50000</v>
      </c>
      <c r="Q46" s="180" t="s">
        <v>946</v>
      </c>
    </row>
    <row r="47" spans="1:17">
      <c r="A47" s="176">
        <f t="shared" si="0"/>
        <v>47057</v>
      </c>
      <c r="B47">
        <v>46</v>
      </c>
      <c r="C47" s="178">
        <f>'[1]10. Buku Saku'!$C56*1000</f>
        <v>400355977.63817</v>
      </c>
      <c r="D47" s="178">
        <f>'[1]10. Buku Saku'!$I173*1000</f>
        <v>41897053.281130008</v>
      </c>
      <c r="E47" s="178" t="s">
        <v>947</v>
      </c>
      <c r="J47" s="175"/>
      <c r="K47" s="175"/>
      <c r="O47" s="180" t="s">
        <v>948</v>
      </c>
      <c r="P47" s="180">
        <f>'[1]10. Buku Saku'!$Z183*1000</f>
        <v>1869804.9305100001</v>
      </c>
      <c r="Q47" s="180" t="s">
        <v>949</v>
      </c>
    </row>
    <row r="48" spans="1:17">
      <c r="A48" s="176">
        <f t="shared" si="0"/>
        <v>47087</v>
      </c>
      <c r="B48">
        <v>47</v>
      </c>
      <c r="C48" s="178">
        <f>'[1]10. Buku Saku'!$C57*1000</f>
        <v>8014568.4587900015</v>
      </c>
      <c r="D48" s="178">
        <f>'[1]10. Buku Saku'!$I174*1000</f>
        <v>35319479.755049989</v>
      </c>
      <c r="E48" s="178" t="s">
        <v>950</v>
      </c>
      <c r="J48" s="175"/>
      <c r="K48" s="175"/>
      <c r="O48" s="180" t="s">
        <v>951</v>
      </c>
      <c r="P48" s="180">
        <f>'[1]10. Buku Saku'!$Z184*1000</f>
        <v>2500</v>
      </c>
      <c r="Q48" s="180" t="s">
        <v>952</v>
      </c>
    </row>
    <row r="49" spans="1:17">
      <c r="A49" s="176">
        <f t="shared" si="0"/>
        <v>47118</v>
      </c>
      <c r="B49">
        <v>48</v>
      </c>
      <c r="C49" s="178">
        <f>'[1]10. Buku Saku'!$C58*1000</f>
        <v>9351765.7389699984</v>
      </c>
      <c r="D49" s="178">
        <f>'[1]10. Buku Saku'!$I175*1000</f>
        <v>57076626.361399986</v>
      </c>
      <c r="E49" s="178" t="s">
        <v>953</v>
      </c>
      <c r="J49" s="175"/>
      <c r="K49" s="175"/>
      <c r="O49" s="180" t="s">
        <v>954</v>
      </c>
      <c r="P49" s="180">
        <f>'[1]10. Buku Saku'!$Z185*1000</f>
        <v>1364862.3621699999</v>
      </c>
      <c r="Q49" s="180" t="s">
        <v>955</v>
      </c>
    </row>
    <row r="50" spans="1:17">
      <c r="A50" s="176">
        <f t="shared" si="0"/>
        <v>47149</v>
      </c>
      <c r="B50">
        <v>49</v>
      </c>
      <c r="C50" s="178">
        <f>'[1]10. Buku Saku'!$C59*1000</f>
        <v>84729.611109999983</v>
      </c>
      <c r="D50" s="178">
        <f>'[1]10. Buku Saku'!$I176*1000</f>
        <v>119418.67766</v>
      </c>
      <c r="E50" s="178" t="s">
        <v>956</v>
      </c>
      <c r="J50" s="175"/>
      <c r="K50" s="175"/>
      <c r="O50" s="180" t="s">
        <v>957</v>
      </c>
      <c r="P50" s="180">
        <f>'[1]10. Buku Saku'!$Z186*1000</f>
        <v>0</v>
      </c>
      <c r="Q50" s="180" t="s">
        <v>958</v>
      </c>
    </row>
    <row r="51" spans="1:17">
      <c r="A51" s="176">
        <f t="shared" si="0"/>
        <v>47177</v>
      </c>
      <c r="B51">
        <v>50</v>
      </c>
      <c r="C51" s="178">
        <f>'[1]10. Buku Saku'!$C60*1000</f>
        <v>417807041.44758999</v>
      </c>
      <c r="D51" s="178">
        <f>'[1]10. Buku Saku'!$I177*1000</f>
        <v>134412578.07590002</v>
      </c>
      <c r="E51" s="178" t="s">
        <v>959</v>
      </c>
      <c r="J51" s="175"/>
      <c r="K51" s="175"/>
      <c r="O51" s="180" t="s">
        <v>960</v>
      </c>
      <c r="P51" s="180">
        <f>'[1]10. Buku Saku'!$Z187*1000</f>
        <v>1654783.9696699996</v>
      </c>
      <c r="Q51" s="180" t="s">
        <v>961</v>
      </c>
    </row>
    <row r="52" spans="1:17">
      <c r="A52" s="176">
        <f t="shared" si="0"/>
        <v>47208</v>
      </c>
      <c r="B52">
        <v>51</v>
      </c>
      <c r="C52" s="178">
        <f>'[1]10. Buku Saku'!$C61*1000</f>
        <v>457484323.16910011</v>
      </c>
      <c r="D52" s="178">
        <f>'[1]10. Buku Saku'!$I178*1000</f>
        <v>175403152.31727007</v>
      </c>
      <c r="E52" s="178" t="s">
        <v>962</v>
      </c>
      <c r="J52" s="175"/>
      <c r="K52" s="175"/>
      <c r="O52" s="180" t="s">
        <v>963</v>
      </c>
      <c r="P52" s="180">
        <f>'[1]10. Buku Saku'!$Z188*1000</f>
        <v>29144.780469999994</v>
      </c>
      <c r="Q52" s="180" t="s">
        <v>964</v>
      </c>
    </row>
    <row r="53" spans="1:17">
      <c r="A53" s="176">
        <f t="shared" si="0"/>
        <v>47238</v>
      </c>
      <c r="B53">
        <v>52</v>
      </c>
      <c r="C53" s="178">
        <f>'[1]10. Buku Saku'!$C62*1000</f>
        <v>895385.1</v>
      </c>
      <c r="D53" s="178">
        <f>'[1]10. Buku Saku'!$I179*1000</f>
        <v>1151645.9714600001</v>
      </c>
      <c r="E53" s="178" t="s">
        <v>965</v>
      </c>
      <c r="J53" s="175"/>
      <c r="K53" s="175"/>
      <c r="O53" s="180" t="s">
        <v>966</v>
      </c>
      <c r="P53" s="180">
        <f>'[1]10. Buku Saku'!$Z191*1000</f>
        <v>4921096.0429000007</v>
      </c>
      <c r="Q53" s="180" t="s">
        <v>967</v>
      </c>
    </row>
    <row r="54" spans="1:17">
      <c r="A54" s="176">
        <f t="shared" si="0"/>
        <v>47269</v>
      </c>
      <c r="B54">
        <v>53</v>
      </c>
      <c r="C54" s="178">
        <f>'[1]10. Buku Saku'!$C64*1000</f>
        <v>77114927.969000012</v>
      </c>
      <c r="D54" s="178">
        <f>'[1]10. Buku Saku'!$I181*1000</f>
        <v>36020973.456890002</v>
      </c>
      <c r="E54" s="178" t="s">
        <v>968</v>
      </c>
      <c r="J54" s="175"/>
      <c r="K54" s="175"/>
      <c r="P54" s="180">
        <f>'[1]10. Buku Saku'!$Z192*1000</f>
        <v>9593552.5076399986</v>
      </c>
    </row>
    <row r="55" spans="1:17">
      <c r="A55" s="176">
        <f t="shared" si="0"/>
        <v>47299</v>
      </c>
      <c r="B55">
        <v>54</v>
      </c>
      <c r="C55" s="178">
        <f>'[1]10. Buku Saku'!$C65*1000</f>
        <v>25999510.218180001</v>
      </c>
      <c r="D55" s="178">
        <f>'[1]10. Buku Saku'!$I182*1000</f>
        <v>2055715.1327400003</v>
      </c>
      <c r="E55" s="178" t="s">
        <v>969</v>
      </c>
      <c r="J55" s="175"/>
      <c r="K55" s="175"/>
    </row>
    <row r="56" spans="1:17">
      <c r="A56" s="176">
        <f t="shared" si="0"/>
        <v>47330</v>
      </c>
      <c r="B56">
        <v>55</v>
      </c>
      <c r="C56" s="178">
        <f>'[1]10. Buku Saku'!$C66*1000</f>
        <v>23188220.12968</v>
      </c>
      <c r="D56" s="178">
        <f>'[1]10. Buku Saku'!$I183*1000</f>
        <v>51455355.01256001</v>
      </c>
      <c r="E56" s="178" t="s">
        <v>970</v>
      </c>
      <c r="J56" s="175"/>
      <c r="K56" s="175"/>
    </row>
    <row r="57" spans="1:17">
      <c r="A57" s="176">
        <f t="shared" si="0"/>
        <v>47361</v>
      </c>
      <c r="B57">
        <v>56</v>
      </c>
      <c r="C57" s="178">
        <f>'[1]10. Buku Saku'!$C67*1000</f>
        <v>12695623.20049</v>
      </c>
      <c r="D57" s="178">
        <f>'[1]10. Buku Saku'!$I184*1000</f>
        <v>-10806801.565569997</v>
      </c>
      <c r="E57" s="178" t="s">
        <v>971</v>
      </c>
      <c r="J57" s="175"/>
      <c r="K57" s="175"/>
    </row>
    <row r="58" spans="1:17">
      <c r="A58" s="176">
        <f t="shared" si="0"/>
        <v>47391</v>
      </c>
      <c r="B58">
        <v>57</v>
      </c>
      <c r="C58" s="178">
        <f>'[1]10. Buku Saku'!$C70*1000</f>
        <v>138998281.51723999</v>
      </c>
      <c r="D58" s="178">
        <f>'[1]10. Buku Saku'!$I187*1000</f>
        <v>78725242.036670014</v>
      </c>
      <c r="E58" s="178" t="s">
        <v>972</v>
      </c>
      <c r="J58" s="175"/>
      <c r="K58" s="175"/>
    </row>
    <row r="59" spans="1:17">
      <c r="A59" s="176">
        <f t="shared" si="0"/>
        <v>47422</v>
      </c>
      <c r="B59">
        <v>58</v>
      </c>
      <c r="C59" s="178">
        <f>'[1]10. Buku Saku'!$C71*1000</f>
        <v>597377989.78653002</v>
      </c>
      <c r="D59" s="178">
        <f>'[1]10. Buku Saku'!$I188*1000</f>
        <v>255280040.32575002</v>
      </c>
      <c r="E59" s="178" t="s">
        <v>973</v>
      </c>
      <c r="J59" s="175"/>
      <c r="K59" s="175"/>
    </row>
    <row r="60" spans="1:17">
      <c r="A60" s="176">
        <f t="shared" si="0"/>
        <v>47452</v>
      </c>
      <c r="J60" s="175"/>
      <c r="K60" s="175"/>
    </row>
    <row r="61" spans="1:17">
      <c r="A61" s="176">
        <f t="shared" si="0"/>
        <v>47483</v>
      </c>
      <c r="J61" s="175"/>
      <c r="K61" s="175"/>
    </row>
    <row r="62" spans="1:17">
      <c r="A62" s="176">
        <f t="shared" si="0"/>
        <v>47514</v>
      </c>
      <c r="J62" s="175"/>
      <c r="K62" s="175"/>
    </row>
    <row r="63" spans="1:17">
      <c r="A63" s="176">
        <f t="shared" si="0"/>
        <v>47542</v>
      </c>
      <c r="J63" s="175"/>
      <c r="K63" s="175"/>
    </row>
    <row r="64" spans="1:17">
      <c r="A64" s="176">
        <f t="shared" si="0"/>
        <v>47573</v>
      </c>
      <c r="J64" s="175"/>
      <c r="K64" s="175"/>
    </row>
    <row r="65" spans="1:11">
      <c r="A65" s="176">
        <f t="shared" si="0"/>
        <v>47603</v>
      </c>
      <c r="J65" s="175"/>
      <c r="K65" s="175"/>
    </row>
    <row r="66" spans="1:11">
      <c r="A66" s="176">
        <f t="shared" si="0"/>
        <v>47634</v>
      </c>
      <c r="J66" s="175"/>
      <c r="K66" s="175"/>
    </row>
    <row r="67" spans="1:11">
      <c r="A67" s="176">
        <f t="shared" si="0"/>
        <v>47664</v>
      </c>
      <c r="J67" s="175"/>
      <c r="K67" s="175"/>
    </row>
    <row r="68" spans="1:11">
      <c r="A68" s="176">
        <f t="shared" ref="A68:A111" si="1">EOMONTH(A67,1)</f>
        <v>47695</v>
      </c>
      <c r="J68" s="175"/>
      <c r="K68" s="175"/>
    </row>
    <row r="69" spans="1:11">
      <c r="A69" s="176">
        <f t="shared" si="1"/>
        <v>47726</v>
      </c>
      <c r="J69" s="175"/>
      <c r="K69" s="175"/>
    </row>
    <row r="70" spans="1:11">
      <c r="A70" s="176">
        <f t="shared" si="1"/>
        <v>47756</v>
      </c>
      <c r="J70" s="175"/>
      <c r="K70" s="175"/>
    </row>
    <row r="71" spans="1:11">
      <c r="A71" s="176">
        <f t="shared" si="1"/>
        <v>47787</v>
      </c>
      <c r="J71" s="175"/>
      <c r="K71" s="175"/>
    </row>
    <row r="72" spans="1:11">
      <c r="A72" s="176">
        <f t="shared" si="1"/>
        <v>47817</v>
      </c>
      <c r="J72" s="175"/>
      <c r="K72" s="175"/>
    </row>
    <row r="73" spans="1:11">
      <c r="A73" s="176">
        <f t="shared" si="1"/>
        <v>47848</v>
      </c>
      <c r="J73" s="175"/>
      <c r="K73" s="175"/>
    </row>
    <row r="74" spans="1:11">
      <c r="A74" s="176">
        <f t="shared" si="1"/>
        <v>47879</v>
      </c>
      <c r="J74" s="175"/>
      <c r="K74" s="175"/>
    </row>
    <row r="75" spans="1:11">
      <c r="A75" s="176">
        <f t="shared" si="1"/>
        <v>47907</v>
      </c>
      <c r="J75" s="175"/>
      <c r="K75" s="175"/>
    </row>
    <row r="76" spans="1:11">
      <c r="A76" s="176">
        <f t="shared" si="1"/>
        <v>47938</v>
      </c>
      <c r="J76" s="175"/>
      <c r="K76" s="175"/>
    </row>
    <row r="77" spans="1:11">
      <c r="A77" s="176">
        <f t="shared" si="1"/>
        <v>47968</v>
      </c>
      <c r="J77" s="175"/>
      <c r="K77" s="175"/>
    </row>
    <row r="78" spans="1:11">
      <c r="A78" s="176">
        <f t="shared" si="1"/>
        <v>47999</v>
      </c>
      <c r="J78" s="175"/>
      <c r="K78" s="175"/>
    </row>
    <row r="79" spans="1:11">
      <c r="A79" s="176">
        <f t="shared" si="1"/>
        <v>48029</v>
      </c>
      <c r="J79" s="175"/>
      <c r="K79" s="175"/>
    </row>
    <row r="80" spans="1:11">
      <c r="A80" s="176">
        <f t="shared" si="1"/>
        <v>48060</v>
      </c>
      <c r="J80" s="175"/>
      <c r="K80" s="175"/>
    </row>
    <row r="81" spans="1:11">
      <c r="A81" s="176">
        <f t="shared" si="1"/>
        <v>48091</v>
      </c>
      <c r="J81" s="175"/>
      <c r="K81" s="175"/>
    </row>
    <row r="82" spans="1:11">
      <c r="A82" s="176">
        <f t="shared" si="1"/>
        <v>48121</v>
      </c>
      <c r="J82" s="175"/>
      <c r="K82" s="175"/>
    </row>
    <row r="83" spans="1:11">
      <c r="A83" s="176">
        <f t="shared" si="1"/>
        <v>48152</v>
      </c>
      <c r="J83" s="175"/>
      <c r="K83" s="175"/>
    </row>
    <row r="84" spans="1:11">
      <c r="A84" s="176">
        <f t="shared" si="1"/>
        <v>48182</v>
      </c>
      <c r="J84" s="175"/>
      <c r="K84" s="175"/>
    </row>
    <row r="85" spans="1:11">
      <c r="A85" s="176">
        <f t="shared" si="1"/>
        <v>48213</v>
      </c>
      <c r="J85" s="175"/>
      <c r="K85" s="175"/>
    </row>
    <row r="86" spans="1:11">
      <c r="A86" s="176">
        <f t="shared" si="1"/>
        <v>48244</v>
      </c>
      <c r="J86" s="175"/>
      <c r="K86" s="175"/>
    </row>
    <row r="87" spans="1:11">
      <c r="A87" s="176">
        <f t="shared" si="1"/>
        <v>48273</v>
      </c>
      <c r="J87" s="175"/>
      <c r="K87" s="175"/>
    </row>
    <row r="88" spans="1:11">
      <c r="A88" s="176">
        <f t="shared" si="1"/>
        <v>48304</v>
      </c>
      <c r="J88" s="175"/>
      <c r="K88" s="175"/>
    </row>
    <row r="89" spans="1:11">
      <c r="A89" s="176">
        <f t="shared" si="1"/>
        <v>48334</v>
      </c>
      <c r="J89" s="175"/>
      <c r="K89" s="175"/>
    </row>
    <row r="90" spans="1:11">
      <c r="A90" s="176">
        <f t="shared" si="1"/>
        <v>48365</v>
      </c>
      <c r="J90" s="175"/>
      <c r="K90" s="175"/>
    </row>
    <row r="91" spans="1:11">
      <c r="A91" s="176">
        <f t="shared" si="1"/>
        <v>48395</v>
      </c>
      <c r="J91" s="175"/>
      <c r="K91" s="175"/>
    </row>
    <row r="92" spans="1:11">
      <c r="A92" s="176">
        <f t="shared" si="1"/>
        <v>48426</v>
      </c>
      <c r="J92" s="175"/>
      <c r="K92" s="175"/>
    </row>
    <row r="93" spans="1:11">
      <c r="A93" s="176">
        <f t="shared" si="1"/>
        <v>48457</v>
      </c>
      <c r="J93" s="175"/>
      <c r="K93" s="175"/>
    </row>
    <row r="94" spans="1:11">
      <c r="A94" s="176">
        <f t="shared" si="1"/>
        <v>48487</v>
      </c>
      <c r="J94" s="175"/>
      <c r="K94" s="175"/>
    </row>
    <row r="95" spans="1:11">
      <c r="A95" s="176">
        <f t="shared" si="1"/>
        <v>48518</v>
      </c>
      <c r="J95" s="175"/>
      <c r="K95" s="175"/>
    </row>
    <row r="96" spans="1:11">
      <c r="A96" s="176">
        <f t="shared" si="1"/>
        <v>48548</v>
      </c>
      <c r="J96" s="175"/>
      <c r="K96" s="175"/>
    </row>
    <row r="97" spans="1:11">
      <c r="A97" s="176">
        <f t="shared" si="1"/>
        <v>48579</v>
      </c>
      <c r="J97" s="175"/>
      <c r="K97" s="175"/>
    </row>
    <row r="98" spans="1:11">
      <c r="A98" s="176">
        <f t="shared" si="1"/>
        <v>48610</v>
      </c>
      <c r="J98" s="175"/>
      <c r="K98" s="175"/>
    </row>
    <row r="99" spans="1:11">
      <c r="A99" s="176">
        <f t="shared" si="1"/>
        <v>48638</v>
      </c>
      <c r="J99" s="175"/>
      <c r="K99" s="175"/>
    </row>
    <row r="100" spans="1:11">
      <c r="A100" s="176">
        <f t="shared" si="1"/>
        <v>48669</v>
      </c>
      <c r="J100" s="175"/>
      <c r="K100" s="175"/>
    </row>
    <row r="101" spans="1:11">
      <c r="A101" s="176">
        <f t="shared" si="1"/>
        <v>48699</v>
      </c>
      <c r="J101" s="175"/>
      <c r="K101" s="175"/>
    </row>
    <row r="102" spans="1:11">
      <c r="A102" s="176">
        <f t="shared" si="1"/>
        <v>48730</v>
      </c>
      <c r="J102" s="175"/>
      <c r="K102" s="175"/>
    </row>
    <row r="103" spans="1:11">
      <c r="A103" s="176">
        <f t="shared" si="1"/>
        <v>48760</v>
      </c>
      <c r="J103" s="175"/>
      <c r="K103" s="175"/>
    </row>
    <row r="104" spans="1:11">
      <c r="A104" s="176">
        <f t="shared" si="1"/>
        <v>48791</v>
      </c>
      <c r="J104" s="175"/>
      <c r="K104" s="175"/>
    </row>
    <row r="105" spans="1:11">
      <c r="A105" s="176">
        <f t="shared" si="1"/>
        <v>48822</v>
      </c>
      <c r="J105" s="175"/>
      <c r="K105" s="175"/>
    </row>
    <row r="106" spans="1:11">
      <c r="A106" s="176">
        <f t="shared" si="1"/>
        <v>48852</v>
      </c>
      <c r="J106" s="175"/>
      <c r="K106" s="175"/>
    </row>
    <row r="107" spans="1:11">
      <c r="A107" s="176">
        <f t="shared" si="1"/>
        <v>48883</v>
      </c>
      <c r="J107" s="175"/>
      <c r="K107" s="175"/>
    </row>
    <row r="108" spans="1:11">
      <c r="A108" s="176">
        <f t="shared" si="1"/>
        <v>48913</v>
      </c>
      <c r="J108" s="175"/>
      <c r="K108" s="175"/>
    </row>
    <row r="109" spans="1:11">
      <c r="A109" s="176">
        <f t="shared" si="1"/>
        <v>48944</v>
      </c>
      <c r="K109" s="175"/>
    </row>
    <row r="110" spans="1:11">
      <c r="A110" s="176">
        <f t="shared" si="1"/>
        <v>48975</v>
      </c>
      <c r="K110" s="175"/>
    </row>
    <row r="111" spans="1:11">
      <c r="A111" s="176">
        <f t="shared" si="1"/>
        <v>49003</v>
      </c>
      <c r="K111" s="175"/>
    </row>
  </sheetData>
  <mergeCells count="2">
    <mergeCell ref="F1:G1"/>
    <mergeCell ref="H1:I1"/>
  </mergeCells>
  <dataValidations count="1">
    <dataValidation type="list" allowBlank="1" showInputMessage="1" showErrorMessage="1" sqref="B1" xr:uid="{59E85B0E-7FD5-4834-A81D-DE4ED4595ED3}">
      <formula1>$A$2:$A$111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92D050"/>
    <pageSetUpPr fitToPage="1"/>
  </sheetPr>
  <dimension ref="A1:K30"/>
  <sheetViews>
    <sheetView zoomScale="80" zoomScaleNormal="80" workbookViewId="0">
      <pane xSplit="2" ySplit="5" topLeftCell="C6" activePane="bottomRight" state="frozen"/>
      <selection pane="topRight" activeCell="G55" sqref="G55"/>
      <selection pane="bottomLeft" activeCell="G55" sqref="G55"/>
      <selection pane="bottomRight" activeCell="H16" sqref="H16"/>
    </sheetView>
  </sheetViews>
  <sheetFormatPr defaultRowHeight="15"/>
  <cols>
    <col min="1" max="1" width="3.7109375" bestFit="1" customWidth="1"/>
    <col min="2" max="2" width="38.7109375" customWidth="1"/>
    <col min="3" max="9" width="17.7109375" customWidth="1"/>
    <col min="10" max="10" width="57.5703125" bestFit="1" customWidth="1"/>
    <col min="11" max="11" width="15.28515625" bestFit="1" customWidth="1"/>
  </cols>
  <sheetData>
    <row r="1" spans="1:11" hidden="1">
      <c r="A1" s="136">
        <v>1</v>
      </c>
      <c r="B1" s="1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s="136" customFormat="1">
      <c r="J2" s="71" t="s">
        <v>114</v>
      </c>
    </row>
    <row r="3" spans="1:11" ht="23.25" thickBot="1">
      <c r="A3" s="206" t="s">
        <v>115</v>
      </c>
      <c r="B3" s="207"/>
      <c r="C3" s="207"/>
      <c r="D3" s="207"/>
      <c r="E3" s="207"/>
      <c r="F3" s="207"/>
      <c r="G3" s="207"/>
      <c r="H3" s="207"/>
      <c r="I3" s="207"/>
      <c r="J3" s="207"/>
    </row>
    <row r="4" spans="1:11" ht="23.25" thickBot="1">
      <c r="A4" s="201" t="s">
        <v>36</v>
      </c>
      <c r="B4" s="202"/>
      <c r="C4" s="202"/>
      <c r="D4" s="202"/>
      <c r="E4" s="202"/>
      <c r="F4" s="202"/>
      <c r="G4" s="202"/>
      <c r="H4" s="202"/>
      <c r="I4" s="202"/>
      <c r="J4" s="202"/>
    </row>
    <row r="5" spans="1:11" s="47" customFormat="1" ht="32.25" thickBot="1">
      <c r="A5" s="35" t="s">
        <v>116</v>
      </c>
      <c r="B5" s="35" t="s">
        <v>117</v>
      </c>
      <c r="C5" s="41" t="s">
        <v>61</v>
      </c>
      <c r="D5" s="41" t="s">
        <v>62</v>
      </c>
      <c r="E5" s="41" t="s">
        <v>63</v>
      </c>
      <c r="F5" s="41" t="s">
        <v>64</v>
      </c>
      <c r="G5" s="41" t="s">
        <v>974</v>
      </c>
      <c r="H5" s="41" t="s">
        <v>975</v>
      </c>
      <c r="I5" s="41" t="s">
        <v>978</v>
      </c>
      <c r="J5" s="35" t="s">
        <v>42</v>
      </c>
    </row>
    <row r="6" spans="1:11">
      <c r="A6" s="26">
        <v>1</v>
      </c>
      <c r="B6" s="6" t="s">
        <v>267</v>
      </c>
      <c r="C6" s="90">
        <v>97697850.409628183</v>
      </c>
      <c r="D6" s="90">
        <v>100366796.62970383</v>
      </c>
      <c r="E6" s="90">
        <v>103552306.20673507</v>
      </c>
      <c r="F6" s="90">
        <v>111399791.27947292</v>
      </c>
      <c r="G6" s="90">
        <v>118127966.42895164</v>
      </c>
      <c r="H6" s="90">
        <v>146553932.41152966</v>
      </c>
      <c r="I6" s="90">
        <v>148295704.47063062</v>
      </c>
      <c r="J6" s="67" t="s">
        <v>268</v>
      </c>
      <c r="K6" s="121"/>
    </row>
    <row r="7" spans="1:11">
      <c r="A7" s="26">
        <v>2</v>
      </c>
      <c r="B7" s="6" t="s">
        <v>262</v>
      </c>
      <c r="C7" s="90">
        <v>58021426.269634999</v>
      </c>
      <c r="D7" s="90">
        <v>50994207.636144996</v>
      </c>
      <c r="E7" s="90">
        <v>54788045.328283004</v>
      </c>
      <c r="F7" s="90">
        <v>58874019.965802006</v>
      </c>
      <c r="G7" s="90">
        <v>64634228.983681999</v>
      </c>
      <c r="H7" s="90">
        <v>61738624.190696999</v>
      </c>
      <c r="I7" s="90">
        <v>67392461.502798989</v>
      </c>
      <c r="J7" s="67" t="s">
        <v>123</v>
      </c>
      <c r="K7" s="121"/>
    </row>
    <row r="8" spans="1:11">
      <c r="A8" s="26">
        <v>3</v>
      </c>
      <c r="B8" s="6" t="s">
        <v>269</v>
      </c>
      <c r="C8" s="90">
        <v>29238870.928413585</v>
      </c>
      <c r="D8" s="90">
        <v>28552059.402623817</v>
      </c>
      <c r="E8" s="90">
        <v>27848174.282056544</v>
      </c>
      <c r="F8" s="90">
        <v>27858960.167982385</v>
      </c>
      <c r="G8" s="90">
        <v>27822416.526204374</v>
      </c>
      <c r="H8" s="90">
        <v>26367952.24305933</v>
      </c>
      <c r="I8" s="90">
        <v>25100046.787788022</v>
      </c>
      <c r="J8" s="67" t="s">
        <v>270</v>
      </c>
      <c r="K8" s="121"/>
    </row>
    <row r="9" spans="1:11">
      <c r="A9" s="26">
        <v>4</v>
      </c>
      <c r="B9" s="6" t="s">
        <v>271</v>
      </c>
      <c r="C9" s="90">
        <v>569801491.19447923</v>
      </c>
      <c r="D9" s="90">
        <v>575551975.16573429</v>
      </c>
      <c r="E9" s="90">
        <v>577080596.60977101</v>
      </c>
      <c r="F9" s="90">
        <v>580749042.13285053</v>
      </c>
      <c r="G9" s="90">
        <v>581395617.12719941</v>
      </c>
      <c r="H9" s="90">
        <v>587971647.56447232</v>
      </c>
      <c r="I9" s="90">
        <v>596049113.99318016</v>
      </c>
      <c r="J9" s="67" t="s">
        <v>129</v>
      </c>
      <c r="K9" s="121"/>
    </row>
    <row r="10" spans="1:11">
      <c r="A10" s="26">
        <v>5</v>
      </c>
      <c r="B10" s="6" t="s">
        <v>283</v>
      </c>
      <c r="C10" s="90">
        <v>0</v>
      </c>
      <c r="D10" s="90">
        <v>0</v>
      </c>
      <c r="E10" s="90">
        <v>0</v>
      </c>
      <c r="F10" s="90">
        <v>0</v>
      </c>
      <c r="G10" s="90">
        <v>0</v>
      </c>
      <c r="H10" s="90">
        <v>0</v>
      </c>
      <c r="I10" s="90">
        <v>0</v>
      </c>
      <c r="J10" s="67" t="s">
        <v>131</v>
      </c>
      <c r="K10" s="121"/>
    </row>
    <row r="11" spans="1:11">
      <c r="A11" s="26">
        <v>6</v>
      </c>
      <c r="B11" s="6" t="s">
        <v>273</v>
      </c>
      <c r="C11" s="90">
        <v>41163921.598420002</v>
      </c>
      <c r="D11" s="90">
        <v>41399882.546284005</v>
      </c>
      <c r="E11" s="90">
        <v>41590992.732264996</v>
      </c>
      <c r="F11" s="90">
        <v>41834512.939539</v>
      </c>
      <c r="G11" s="90">
        <v>40057723.495455995</v>
      </c>
      <c r="H11" s="90">
        <v>17829523.682987001</v>
      </c>
      <c r="I11" s="90">
        <v>12090796.104769001</v>
      </c>
      <c r="J11" s="67" t="s">
        <v>133</v>
      </c>
      <c r="K11" s="121"/>
    </row>
    <row r="12" spans="1:11">
      <c r="A12" s="26">
        <v>7</v>
      </c>
      <c r="B12" s="6" t="s">
        <v>134</v>
      </c>
      <c r="C12" s="90">
        <v>0</v>
      </c>
      <c r="D12" s="90">
        <v>0</v>
      </c>
      <c r="E12" s="90">
        <v>0</v>
      </c>
      <c r="F12" s="90">
        <v>0</v>
      </c>
      <c r="G12" s="90">
        <v>0</v>
      </c>
      <c r="H12" s="90">
        <v>0</v>
      </c>
      <c r="I12" s="90">
        <v>0</v>
      </c>
      <c r="J12" s="67" t="s">
        <v>135</v>
      </c>
      <c r="K12" s="121"/>
    </row>
    <row r="13" spans="1:11">
      <c r="A13" s="26">
        <v>8</v>
      </c>
      <c r="B13" s="6" t="s">
        <v>136</v>
      </c>
      <c r="C13" s="90">
        <v>39862320.885981388</v>
      </c>
      <c r="D13" s="90">
        <v>35775208.525008678</v>
      </c>
      <c r="E13" s="90">
        <v>36637917.979066879</v>
      </c>
      <c r="F13" s="90">
        <v>38471823.173619658</v>
      </c>
      <c r="G13" s="90">
        <v>40622444.865641028</v>
      </c>
      <c r="H13" s="90">
        <v>39236382.378128752</v>
      </c>
      <c r="I13" s="90">
        <v>39969202.361356437</v>
      </c>
      <c r="J13" s="67" t="s">
        <v>137</v>
      </c>
      <c r="K13" s="121"/>
    </row>
    <row r="14" spans="1:11">
      <c r="A14" s="26">
        <v>9</v>
      </c>
      <c r="B14" s="6" t="s">
        <v>138</v>
      </c>
      <c r="C14" s="90">
        <v>10483.088386000001</v>
      </c>
      <c r="D14" s="90">
        <v>10473.333764999999</v>
      </c>
      <c r="E14" s="90">
        <v>4259.5163469999998</v>
      </c>
      <c r="F14" s="90">
        <v>2315.1814039999999</v>
      </c>
      <c r="G14" s="90">
        <v>2313.3366380000002</v>
      </c>
      <c r="H14" s="90">
        <v>0</v>
      </c>
      <c r="I14" s="90">
        <v>0</v>
      </c>
      <c r="J14" s="67" t="s">
        <v>274</v>
      </c>
      <c r="K14" s="121"/>
    </row>
    <row r="15" spans="1:11">
      <c r="A15" s="26">
        <v>10</v>
      </c>
      <c r="B15" s="6" t="s">
        <v>275</v>
      </c>
      <c r="C15" s="90">
        <v>0</v>
      </c>
      <c r="D15" s="90">
        <v>0</v>
      </c>
      <c r="E15" s="90">
        <v>0</v>
      </c>
      <c r="F15" s="90">
        <v>0</v>
      </c>
      <c r="G15" s="90">
        <v>0</v>
      </c>
      <c r="H15" s="90">
        <v>0</v>
      </c>
      <c r="I15" s="90">
        <v>0</v>
      </c>
      <c r="J15" s="67" t="s">
        <v>141</v>
      </c>
      <c r="K15" s="121"/>
    </row>
    <row r="16" spans="1:11">
      <c r="A16" s="26">
        <v>11</v>
      </c>
      <c r="B16" s="6" t="s">
        <v>234</v>
      </c>
      <c r="C16" s="90">
        <v>523437.19839799998</v>
      </c>
      <c r="D16" s="90">
        <v>523437.19839799998</v>
      </c>
      <c r="E16" s="90">
        <v>556929.55900000001</v>
      </c>
      <c r="F16" s="90">
        <v>556929.55900000001</v>
      </c>
      <c r="G16" s="90">
        <v>556929.55900000001</v>
      </c>
      <c r="H16" s="90">
        <v>556929.55900000001</v>
      </c>
      <c r="I16" s="90">
        <v>556929.55900000001</v>
      </c>
      <c r="J16" s="67" t="s">
        <v>145</v>
      </c>
      <c r="K16" s="121"/>
    </row>
    <row r="17" spans="1:11">
      <c r="A17" s="26">
        <v>12</v>
      </c>
      <c r="B17" s="6" t="s">
        <v>276</v>
      </c>
      <c r="C17" s="90">
        <v>2082711.5461783002</v>
      </c>
      <c r="D17" s="90">
        <v>2082622.0951898517</v>
      </c>
      <c r="E17" s="90">
        <v>2082532.6442020624</v>
      </c>
      <c r="F17" s="90">
        <v>2083000.2330708138</v>
      </c>
      <c r="G17" s="90">
        <v>2082910.7800811594</v>
      </c>
      <c r="H17" s="90">
        <v>2082815.3819618574</v>
      </c>
      <c r="I17" s="90">
        <v>2082725.9289732033</v>
      </c>
      <c r="J17" s="67" t="s">
        <v>147</v>
      </c>
      <c r="K17" s="121"/>
    </row>
    <row r="18" spans="1:11">
      <c r="A18" s="26">
        <v>13</v>
      </c>
      <c r="B18" s="6" t="s">
        <v>277</v>
      </c>
      <c r="C18" s="90">
        <v>0</v>
      </c>
      <c r="D18" s="90">
        <v>0</v>
      </c>
      <c r="E18" s="90">
        <v>0</v>
      </c>
      <c r="F18" s="90">
        <v>0</v>
      </c>
      <c r="G18" s="90">
        <v>0</v>
      </c>
      <c r="H18" s="90">
        <v>0</v>
      </c>
      <c r="I18" s="90">
        <v>0</v>
      </c>
      <c r="J18" s="67" t="s">
        <v>278</v>
      </c>
      <c r="K18" s="121"/>
    </row>
    <row r="19" spans="1:11">
      <c r="A19" s="26">
        <v>14</v>
      </c>
      <c r="B19" s="6" t="s">
        <v>235</v>
      </c>
      <c r="C19" s="90">
        <v>0</v>
      </c>
      <c r="D19" s="90">
        <v>0</v>
      </c>
      <c r="E19" s="90">
        <v>0</v>
      </c>
      <c r="F19" s="90">
        <v>0</v>
      </c>
      <c r="G19" s="90">
        <v>0</v>
      </c>
      <c r="H19" s="90">
        <v>0</v>
      </c>
      <c r="I19" s="90">
        <v>0</v>
      </c>
      <c r="J19" s="67" t="s">
        <v>151</v>
      </c>
      <c r="K19" s="121"/>
    </row>
    <row r="20" spans="1:11">
      <c r="A20" s="26">
        <v>15</v>
      </c>
      <c r="B20" s="6" t="s">
        <v>279</v>
      </c>
      <c r="C20" s="90">
        <v>0</v>
      </c>
      <c r="D20" s="90">
        <v>0</v>
      </c>
      <c r="E20" s="90">
        <v>0</v>
      </c>
      <c r="F20" s="90">
        <v>0</v>
      </c>
      <c r="G20" s="90">
        <v>0</v>
      </c>
      <c r="H20" s="90">
        <v>0</v>
      </c>
      <c r="I20" s="90">
        <v>0</v>
      </c>
      <c r="K20" s="121"/>
    </row>
    <row r="21" spans="1:11">
      <c r="A21" s="26">
        <v>16</v>
      </c>
      <c r="B21" s="6" t="s">
        <v>284</v>
      </c>
      <c r="C21" s="90">
        <v>0</v>
      </c>
      <c r="D21" s="90">
        <v>0</v>
      </c>
      <c r="E21" s="90">
        <v>0</v>
      </c>
      <c r="F21" s="90">
        <v>0</v>
      </c>
      <c r="G21" s="90">
        <v>0</v>
      </c>
      <c r="H21" s="90">
        <v>0</v>
      </c>
      <c r="I21" s="90">
        <v>0</v>
      </c>
      <c r="J21" s="67" t="s">
        <v>153</v>
      </c>
      <c r="K21" s="121"/>
    </row>
    <row r="22" spans="1:11" s="10" customFormat="1">
      <c r="A22" s="26">
        <v>17</v>
      </c>
      <c r="B22" s="6" t="s">
        <v>237</v>
      </c>
      <c r="C22" s="90">
        <v>0</v>
      </c>
      <c r="D22" s="90">
        <v>0</v>
      </c>
      <c r="E22" s="90">
        <v>0</v>
      </c>
      <c r="F22" s="90">
        <v>0</v>
      </c>
      <c r="G22" s="90">
        <v>0</v>
      </c>
      <c r="H22" s="90">
        <v>0</v>
      </c>
      <c r="I22" s="90">
        <v>0</v>
      </c>
      <c r="J22" s="67" t="s">
        <v>159</v>
      </c>
      <c r="K22" s="121"/>
    </row>
    <row r="23" spans="1:11" s="10" customFormat="1">
      <c r="A23" s="27">
        <v>18</v>
      </c>
      <c r="B23" s="56" t="s">
        <v>43</v>
      </c>
      <c r="C23" s="91">
        <v>838402513.11951983</v>
      </c>
      <c r="D23" s="91">
        <v>835256662.53285253</v>
      </c>
      <c r="E23" s="91">
        <v>844141754.85772657</v>
      </c>
      <c r="F23" s="91">
        <v>861830394.63274121</v>
      </c>
      <c r="G23" s="91">
        <v>875302551.10285378</v>
      </c>
      <c r="H23" s="91">
        <v>882337807.41183579</v>
      </c>
      <c r="I23" s="91">
        <v>891536980.70849633</v>
      </c>
      <c r="J23" s="66" t="s">
        <v>44</v>
      </c>
      <c r="K23" s="121"/>
    </row>
    <row r="24" spans="1:11" s="10" customFormat="1">
      <c r="A24" s="27">
        <v>19</v>
      </c>
      <c r="B24" s="56" t="s">
        <v>280</v>
      </c>
      <c r="C24" s="91">
        <v>73411524.64965643</v>
      </c>
      <c r="D24" s="91">
        <v>73753004.202575803</v>
      </c>
      <c r="E24" s="91">
        <v>73460086.634870648</v>
      </c>
      <c r="F24" s="91">
        <v>72016760.376498312</v>
      </c>
      <c r="G24" s="91">
        <v>73154858.731091455</v>
      </c>
      <c r="H24" s="91">
        <v>69279314.160590753</v>
      </c>
      <c r="I24" s="91">
        <v>66908988.35336379</v>
      </c>
      <c r="J24" s="66" t="s">
        <v>46</v>
      </c>
      <c r="K24" s="121"/>
    </row>
    <row r="25" spans="1:11" s="10" customFormat="1">
      <c r="A25" s="27">
        <v>20</v>
      </c>
      <c r="B25" s="56" t="s">
        <v>47</v>
      </c>
      <c r="C25" s="91">
        <v>911814037.76917613</v>
      </c>
      <c r="D25" s="91">
        <v>909009666.73542833</v>
      </c>
      <c r="E25" s="91">
        <v>917601841.49259722</v>
      </c>
      <c r="F25" s="91">
        <v>933847155.00923955</v>
      </c>
      <c r="G25" s="91">
        <v>948457409.83394527</v>
      </c>
      <c r="H25" s="91">
        <v>951617121.57242656</v>
      </c>
      <c r="I25" s="91">
        <v>958445969.06186008</v>
      </c>
      <c r="J25" s="66" t="s">
        <v>48</v>
      </c>
      <c r="K25" s="121"/>
    </row>
    <row r="26" spans="1:11" s="10" customFormat="1">
      <c r="A26" s="27">
        <v>21</v>
      </c>
      <c r="B26" s="56" t="s">
        <v>49</v>
      </c>
      <c r="C26" s="91">
        <v>53111488.025257044</v>
      </c>
      <c r="D26" s="91">
        <v>52754611.616896614</v>
      </c>
      <c r="E26" s="91">
        <v>55117462.396575004</v>
      </c>
      <c r="F26" s="91">
        <v>54272993.81795653</v>
      </c>
      <c r="G26" s="91">
        <v>55914096.437722929</v>
      </c>
      <c r="H26" s="91">
        <v>55778421.881577797</v>
      </c>
      <c r="I26" s="91">
        <v>53897405.711793371</v>
      </c>
      <c r="J26" s="66" t="s">
        <v>281</v>
      </c>
      <c r="K26" s="121"/>
    </row>
    <row r="27" spans="1:11">
      <c r="A27" s="27">
        <v>22</v>
      </c>
      <c r="B27" s="56" t="s">
        <v>285</v>
      </c>
      <c r="C27" s="91">
        <v>858702549.74391961</v>
      </c>
      <c r="D27" s="91">
        <v>856255055.11852062</v>
      </c>
      <c r="E27" s="91">
        <v>862484379.09602141</v>
      </c>
      <c r="F27" s="91">
        <v>879574161.19127095</v>
      </c>
      <c r="G27" s="91">
        <v>892543313.39621127</v>
      </c>
      <c r="H27" s="91">
        <v>895838699.69084096</v>
      </c>
      <c r="I27" s="91">
        <v>904548563.35004985</v>
      </c>
      <c r="J27" s="66" t="s">
        <v>286</v>
      </c>
      <c r="K27" s="121"/>
    </row>
    <row r="30" spans="1:11">
      <c r="B30" s="56"/>
    </row>
  </sheetData>
  <mergeCells count="2">
    <mergeCell ref="A3:J3"/>
    <mergeCell ref="A4:J4"/>
  </mergeCells>
  <pageMargins left="0.7" right="0.7" top="0.75" bottom="0.75" header="0.3" footer="0.3"/>
  <pageSetup paperSize="9" scale="5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9:D54"/>
  <sheetViews>
    <sheetView showGridLines="0" workbookViewId="0"/>
  </sheetViews>
  <sheetFormatPr defaultRowHeight="15"/>
  <cols>
    <col min="1" max="1" width="3.28515625" style="16" customWidth="1"/>
  </cols>
  <sheetData>
    <row r="9" spans="4:4">
      <c r="D9" t="s">
        <v>287</v>
      </c>
    </row>
    <row r="10" spans="4:4">
      <c r="D10" t="s">
        <v>288</v>
      </c>
    </row>
    <row r="50" spans="3:3">
      <c r="C50">
        <v>0</v>
      </c>
    </row>
    <row r="54" spans="3:3">
      <c r="C54">
        <v>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F0"/>
    <pageSetUpPr fitToPage="1"/>
  </sheetPr>
  <dimension ref="A1:K55"/>
  <sheetViews>
    <sheetView zoomScale="80" zoomScaleNormal="80" zoomScaleSheetLayoutView="85"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4.7109375" bestFit="1" customWidth="1"/>
    <col min="2" max="2" width="47.28515625" bestFit="1" customWidth="1"/>
    <col min="3" max="9" width="17.7109375" style="25" customWidth="1"/>
    <col min="10" max="10" width="66.28515625" bestFit="1" customWidth="1"/>
    <col min="11" max="11" width="41" bestFit="1" customWidth="1"/>
  </cols>
  <sheetData>
    <row r="1" spans="1:11" hidden="1">
      <c r="A1" s="136">
        <v>1</v>
      </c>
      <c r="B1" s="1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s="136" customFormat="1">
      <c r="J2" s="71" t="s">
        <v>114</v>
      </c>
    </row>
    <row r="3" spans="1:11" ht="23.25" customHeight="1" thickBot="1">
      <c r="A3" s="206" t="s">
        <v>289</v>
      </c>
      <c r="B3" s="207"/>
      <c r="C3" s="207"/>
      <c r="D3" s="207"/>
      <c r="E3" s="207"/>
      <c r="F3" s="207"/>
      <c r="G3" s="207"/>
      <c r="H3" s="207"/>
      <c r="I3" s="207"/>
      <c r="J3" s="207"/>
    </row>
    <row r="4" spans="1:11" ht="23.25" customHeight="1" thickBot="1">
      <c r="A4" s="201" t="s">
        <v>32</v>
      </c>
      <c r="B4" s="202"/>
      <c r="C4" s="202"/>
      <c r="D4" s="202"/>
      <c r="E4" s="202"/>
      <c r="F4" s="202"/>
      <c r="G4" s="202"/>
      <c r="H4" s="202"/>
      <c r="I4" s="202"/>
      <c r="J4" s="202"/>
    </row>
    <row r="5" spans="1:11" s="47" customFormat="1" ht="32.25" thickBot="1">
      <c r="A5" s="35" t="s">
        <v>116</v>
      </c>
      <c r="B5" s="35" t="s">
        <v>117</v>
      </c>
      <c r="C5" s="41" t="s">
        <v>61</v>
      </c>
      <c r="D5" s="41" t="s">
        <v>62</v>
      </c>
      <c r="E5" s="41" t="s">
        <v>63</v>
      </c>
      <c r="F5" s="41" t="s">
        <v>64</v>
      </c>
      <c r="G5" s="41" t="s">
        <v>974</v>
      </c>
      <c r="H5" s="41" t="s">
        <v>975</v>
      </c>
      <c r="I5" s="41" t="s">
        <v>978</v>
      </c>
      <c r="J5" s="35" t="s">
        <v>42</v>
      </c>
    </row>
    <row r="6" spans="1:11" ht="15" customHeight="1">
      <c r="A6" s="26">
        <v>1</v>
      </c>
      <c r="B6" s="6" t="s">
        <v>290</v>
      </c>
      <c r="C6" s="90">
        <v>15780673.016579997</v>
      </c>
      <c r="D6" s="90">
        <v>28096163.276119988</v>
      </c>
      <c r="E6" s="90">
        <v>40683815.266059987</v>
      </c>
      <c r="F6" s="90">
        <v>52201069.550379984</v>
      </c>
      <c r="G6" s="90">
        <v>63082210.431890011</v>
      </c>
      <c r="H6" s="90">
        <v>75727939.261959985</v>
      </c>
      <c r="I6" s="90">
        <v>89576638.863289997</v>
      </c>
      <c r="J6" s="126" t="s">
        <v>291</v>
      </c>
      <c r="K6" s="121"/>
    </row>
    <row r="7" spans="1:11" ht="15" customHeight="1">
      <c r="A7" s="26">
        <v>2</v>
      </c>
      <c r="B7" s="6" t="s">
        <v>292</v>
      </c>
      <c r="C7" s="90">
        <v>-1051209.7889700001</v>
      </c>
      <c r="D7" s="90">
        <v>-1761328.95187</v>
      </c>
      <c r="E7" s="90">
        <v>-2336888.2098099999</v>
      </c>
      <c r="F7" s="90">
        <v>-2766709.2655600002</v>
      </c>
      <c r="G7" s="90">
        <v>-3628527.5998499999</v>
      </c>
      <c r="H7" s="90">
        <v>-4144876.2294099997</v>
      </c>
      <c r="I7" s="90">
        <v>-4705498.1698399987</v>
      </c>
      <c r="J7" s="133" t="s">
        <v>293</v>
      </c>
      <c r="K7" s="121"/>
    </row>
    <row r="8" spans="1:11" ht="15" customHeight="1">
      <c r="A8" s="26">
        <v>3</v>
      </c>
      <c r="B8" s="6" t="s">
        <v>294</v>
      </c>
      <c r="C8" s="90">
        <v>-2648471.6120000002</v>
      </c>
      <c r="D8" s="90">
        <v>-2494074.6975300009</v>
      </c>
      <c r="E8" s="90">
        <v>-2575969.3030800004</v>
      </c>
      <c r="F8" s="90">
        <v>-3400990.6476899991</v>
      </c>
      <c r="G8" s="90">
        <v>-2485059.5241399999</v>
      </c>
      <c r="H8" s="90">
        <v>-2113014.0929700001</v>
      </c>
      <c r="I8" s="90">
        <v>-2558148.5541700008</v>
      </c>
      <c r="J8" s="133" t="s">
        <v>295</v>
      </c>
      <c r="K8" s="121"/>
    </row>
    <row r="9" spans="1:11" s="10" customFormat="1" ht="15" customHeight="1">
      <c r="A9" s="27">
        <v>4</v>
      </c>
      <c r="B9" s="56" t="s">
        <v>296</v>
      </c>
      <c r="C9" s="91">
        <v>12080991.615329999</v>
      </c>
      <c r="D9" s="91">
        <v>23840759.626470003</v>
      </c>
      <c r="E9" s="91">
        <v>35770957.752929993</v>
      </c>
      <c r="F9" s="91">
        <v>46033369.6369</v>
      </c>
      <c r="G9" s="91">
        <v>56968623.307609998</v>
      </c>
      <c r="H9" s="91">
        <v>69470048.939280003</v>
      </c>
      <c r="I9" s="91">
        <v>82312992.138990015</v>
      </c>
      <c r="J9" s="135" t="s">
        <v>297</v>
      </c>
      <c r="K9" s="121"/>
    </row>
    <row r="10" spans="1:11" ht="15" customHeight="1">
      <c r="A10" s="26">
        <v>5</v>
      </c>
      <c r="B10" s="6" t="s">
        <v>298</v>
      </c>
      <c r="C10" s="90">
        <v>1627543.1576099999</v>
      </c>
      <c r="D10" s="90">
        <v>-6043223.9876200007</v>
      </c>
      <c r="E10" s="90">
        <v>631165.9162699997</v>
      </c>
      <c r="F10" s="90">
        <v>8913785.1223499961</v>
      </c>
      <c r="G10" s="90">
        <v>15680877.755720001</v>
      </c>
      <c r="H10" s="90">
        <v>15959396.993060004</v>
      </c>
      <c r="I10" s="90">
        <v>21529152.589469995</v>
      </c>
      <c r="J10" s="133" t="s">
        <v>299</v>
      </c>
      <c r="K10" s="121"/>
    </row>
    <row r="11" spans="1:11" ht="15" customHeight="1">
      <c r="A11" s="26">
        <v>6</v>
      </c>
      <c r="B11" s="6" t="s">
        <v>300</v>
      </c>
      <c r="C11" s="90">
        <v>47096.91878</v>
      </c>
      <c r="D11" s="90">
        <v>93178.653620000012</v>
      </c>
      <c r="E11" s="90">
        <v>131610.63995000001</v>
      </c>
      <c r="F11" s="90">
        <v>177768.89230999997</v>
      </c>
      <c r="G11" s="90">
        <v>225730.2856</v>
      </c>
      <c r="H11" s="90">
        <v>270806.37435000006</v>
      </c>
      <c r="I11" s="90">
        <v>319885.40747999994</v>
      </c>
      <c r="J11" s="133" t="s">
        <v>301</v>
      </c>
      <c r="K11" s="121"/>
    </row>
    <row r="12" spans="1:11" ht="15" customHeight="1">
      <c r="A12" s="26">
        <v>7</v>
      </c>
      <c r="B12" s="6" t="s">
        <v>302</v>
      </c>
      <c r="C12" s="92">
        <v>209684.64146000004</v>
      </c>
      <c r="D12" s="92">
        <v>493193.06800999999</v>
      </c>
      <c r="E12" s="92">
        <v>758618.01503000001</v>
      </c>
      <c r="F12" s="92">
        <v>940426.9120199997</v>
      </c>
      <c r="G12" s="92">
        <v>1095335.9697399999</v>
      </c>
      <c r="H12" s="92">
        <v>1591055.3579300004</v>
      </c>
      <c r="I12" s="92">
        <v>1889850.73288</v>
      </c>
      <c r="J12" s="133" t="s">
        <v>303</v>
      </c>
      <c r="K12" s="121"/>
    </row>
    <row r="13" spans="1:11" s="10" customFormat="1" ht="15" customHeight="1">
      <c r="A13" s="27">
        <v>8</v>
      </c>
      <c r="B13" s="56" t="s">
        <v>304</v>
      </c>
      <c r="C13" s="91">
        <v>13965316.333579998</v>
      </c>
      <c r="D13" s="91">
        <v>18383907.360730004</v>
      </c>
      <c r="E13" s="91">
        <v>37292352.324529983</v>
      </c>
      <c r="F13" s="91">
        <v>56065350.563990004</v>
      </c>
      <c r="G13" s="91">
        <v>73970567.319150031</v>
      </c>
      <c r="H13" s="91">
        <v>87291307.665059984</v>
      </c>
      <c r="I13" s="91">
        <v>106051880.86933999</v>
      </c>
      <c r="J13" s="135" t="s">
        <v>305</v>
      </c>
      <c r="K13" s="121"/>
    </row>
    <row r="14" spans="1:11" ht="15" customHeight="1">
      <c r="A14" s="26">
        <v>9</v>
      </c>
      <c r="B14" s="6" t="s">
        <v>306</v>
      </c>
      <c r="C14" s="90">
        <v>6479331.185680002</v>
      </c>
      <c r="D14" s="90">
        <v>12894827.228480002</v>
      </c>
      <c r="E14" s="90">
        <v>19598712.658839997</v>
      </c>
      <c r="F14" s="90">
        <v>24622178.650309995</v>
      </c>
      <c r="G14" s="90">
        <v>30092077.037759993</v>
      </c>
      <c r="H14" s="90">
        <v>37000432.359909996</v>
      </c>
      <c r="I14" s="90">
        <v>43299485.205640003</v>
      </c>
      <c r="J14" s="133" t="s">
        <v>307</v>
      </c>
      <c r="K14" s="121"/>
    </row>
    <row r="15" spans="1:11" ht="15" customHeight="1">
      <c r="A15" s="26">
        <v>10</v>
      </c>
      <c r="B15" s="6" t="s">
        <v>308</v>
      </c>
      <c r="C15" s="90">
        <v>4532161.2966400003</v>
      </c>
      <c r="D15" s="90">
        <v>8990286.5388199985</v>
      </c>
      <c r="E15" s="90">
        <v>13315213.840629999</v>
      </c>
      <c r="F15" s="90">
        <v>16530900.103969999</v>
      </c>
      <c r="G15" s="90">
        <v>20714032.205710001</v>
      </c>
      <c r="H15" s="90">
        <v>25592405.083070002</v>
      </c>
      <c r="I15" s="90">
        <v>31294741.952100001</v>
      </c>
      <c r="J15" s="133" t="s">
        <v>309</v>
      </c>
      <c r="K15" s="121"/>
    </row>
    <row r="16" spans="1:11" ht="15" customHeight="1">
      <c r="A16" s="26">
        <v>11</v>
      </c>
      <c r="B16" s="6" t="s">
        <v>310</v>
      </c>
      <c r="C16" s="90">
        <v>-375180.82169999997</v>
      </c>
      <c r="D16" s="90">
        <v>-917617.59031</v>
      </c>
      <c r="E16" s="90">
        <v>-1181613.17502</v>
      </c>
      <c r="F16" s="90">
        <v>-1503231.9272700001</v>
      </c>
      <c r="G16" s="90">
        <v>-1872102.9091700001</v>
      </c>
      <c r="H16" s="90">
        <v>-2282407.9521100004</v>
      </c>
      <c r="I16" s="90">
        <v>-2811634.9924199996</v>
      </c>
      <c r="J16" s="133" t="s">
        <v>311</v>
      </c>
      <c r="K16" s="121"/>
    </row>
    <row r="17" spans="1:11" ht="15" customHeight="1">
      <c r="A17" s="26">
        <v>12</v>
      </c>
      <c r="B17" s="6" t="s">
        <v>312</v>
      </c>
      <c r="C17" s="90">
        <v>152593.68610000005</v>
      </c>
      <c r="D17" s="90">
        <v>745388.28014000028</v>
      </c>
      <c r="E17" s="90">
        <v>547699.31514999981</v>
      </c>
      <c r="F17" s="90">
        <v>4119621.3887499999</v>
      </c>
      <c r="G17" s="90">
        <v>4714400.3519100007</v>
      </c>
      <c r="H17" s="90">
        <v>6379989.0033299997</v>
      </c>
      <c r="I17" s="90">
        <v>9443742.4402899984</v>
      </c>
      <c r="J17" s="126" t="s">
        <v>313</v>
      </c>
      <c r="K17" s="121"/>
    </row>
    <row r="18" spans="1:11" ht="15" customHeight="1">
      <c r="A18" s="26">
        <v>13</v>
      </c>
      <c r="B18" s="6" t="s">
        <v>314</v>
      </c>
      <c r="C18" s="90">
        <v>48174.464860000007</v>
      </c>
      <c r="D18" s="90">
        <v>184640.72820000001</v>
      </c>
      <c r="E18" s="90">
        <v>198649.59136999998</v>
      </c>
      <c r="F18" s="90">
        <v>296838.32183999999</v>
      </c>
      <c r="G18" s="90">
        <v>297027.02536999999</v>
      </c>
      <c r="H18" s="90">
        <v>383622.8368600001</v>
      </c>
      <c r="I18" s="90">
        <v>466065.50561999989</v>
      </c>
      <c r="J18" s="126" t="s">
        <v>315</v>
      </c>
      <c r="K18" s="121"/>
    </row>
    <row r="19" spans="1:11" ht="30">
      <c r="A19" s="76">
        <v>14</v>
      </c>
      <c r="B19" s="61" t="s">
        <v>316</v>
      </c>
      <c r="C19" s="90">
        <v>-4519.5927999999985</v>
      </c>
      <c r="D19" s="90">
        <v>3886.5619799999999</v>
      </c>
      <c r="E19" s="90">
        <v>15410.88154</v>
      </c>
      <c r="F19" s="90">
        <v>4377.5555500000009</v>
      </c>
      <c r="G19" s="90">
        <v>2347.5529199999992</v>
      </c>
      <c r="H19" s="90">
        <v>3735.0151100000003</v>
      </c>
      <c r="I19" s="90">
        <v>-18055.836119999996</v>
      </c>
      <c r="J19" s="128" t="s">
        <v>317</v>
      </c>
      <c r="K19" s="121"/>
    </row>
    <row r="20" spans="1:11" s="10" customFormat="1" ht="15" customHeight="1">
      <c r="A20" s="27">
        <v>15</v>
      </c>
      <c r="B20" s="56" t="s">
        <v>318</v>
      </c>
      <c r="C20" s="91">
        <v>10832560.218790002</v>
      </c>
      <c r="D20" s="91">
        <v>21901411.747460004</v>
      </c>
      <c r="E20" s="91">
        <v>32494073.112569999</v>
      </c>
      <c r="F20" s="91">
        <v>44070684.093329981</v>
      </c>
      <c r="G20" s="91">
        <v>53947781.26459001</v>
      </c>
      <c r="H20" s="91">
        <v>67077776.34638001</v>
      </c>
      <c r="I20" s="91">
        <v>81674344.275189966</v>
      </c>
      <c r="J20" s="127" t="s">
        <v>319</v>
      </c>
      <c r="K20" s="121"/>
    </row>
    <row r="21" spans="1:11" ht="15" customHeight="1">
      <c r="A21" s="26">
        <v>16</v>
      </c>
      <c r="B21" s="6" t="s">
        <v>320</v>
      </c>
      <c r="C21" s="90">
        <v>495565.76381999999</v>
      </c>
      <c r="D21" s="90">
        <v>1000333.6407700001</v>
      </c>
      <c r="E21" s="90">
        <v>1510968.3135899999</v>
      </c>
      <c r="F21" s="90">
        <v>1976026.7392599999</v>
      </c>
      <c r="G21" s="90">
        <v>2443992.0611399999</v>
      </c>
      <c r="H21" s="90">
        <v>2987968.4046</v>
      </c>
      <c r="I21" s="90">
        <v>3529543.924300001</v>
      </c>
      <c r="J21" s="126" t="s">
        <v>321</v>
      </c>
      <c r="K21" s="121"/>
    </row>
    <row r="22" spans="1:11" ht="15" customHeight="1">
      <c r="A22" s="26">
        <v>17</v>
      </c>
      <c r="B22" s="6" t="s">
        <v>322</v>
      </c>
      <c r="C22" s="90">
        <v>290164.36430000002</v>
      </c>
      <c r="D22" s="90">
        <v>495941.86618999997</v>
      </c>
      <c r="E22" s="90">
        <v>711270.77725999989</v>
      </c>
      <c r="F22" s="90">
        <v>925079.90463999985</v>
      </c>
      <c r="G22" s="90">
        <v>1141373.0018500001</v>
      </c>
      <c r="H22" s="90">
        <v>1405469.5151899997</v>
      </c>
      <c r="I22" s="90">
        <v>1684024.5382100001</v>
      </c>
      <c r="J22" s="126" t="s">
        <v>323</v>
      </c>
      <c r="K22" s="121"/>
    </row>
    <row r="23" spans="1:11" ht="15" customHeight="1">
      <c r="A23" s="26">
        <v>18</v>
      </c>
      <c r="B23" s="6" t="s">
        <v>324</v>
      </c>
      <c r="C23" s="90">
        <v>271386.46272000001</v>
      </c>
      <c r="D23" s="90">
        <v>587510.84591000015</v>
      </c>
      <c r="E23" s="90">
        <v>908660.03514000005</v>
      </c>
      <c r="F23" s="90">
        <v>1167037.6162700003</v>
      </c>
      <c r="G23" s="90">
        <v>1475507.02152</v>
      </c>
      <c r="H23" s="90">
        <v>1804609.3375700002</v>
      </c>
      <c r="I23" s="90">
        <v>2125677.2958500003</v>
      </c>
      <c r="J23" s="126" t="s">
        <v>325</v>
      </c>
      <c r="K23" s="121"/>
    </row>
    <row r="24" spans="1:11" ht="15" customHeight="1">
      <c r="A24" s="26">
        <v>19</v>
      </c>
      <c r="B24" s="6" t="s">
        <v>326</v>
      </c>
      <c r="C24" s="90">
        <v>386515.4688899999</v>
      </c>
      <c r="D24" s="90">
        <v>797041.43761999987</v>
      </c>
      <c r="E24" s="90">
        <v>1219393.9395299996</v>
      </c>
      <c r="F24" s="90">
        <v>1593107.2492999996</v>
      </c>
      <c r="G24" s="90">
        <v>1963510.2010599999</v>
      </c>
      <c r="H24" s="90">
        <v>2386527.6804399989</v>
      </c>
      <c r="I24" s="90">
        <v>2755930.05216</v>
      </c>
      <c r="J24" s="126" t="s">
        <v>327</v>
      </c>
      <c r="K24" s="121"/>
    </row>
    <row r="25" spans="1:11" s="10" customFormat="1" ht="15" customHeight="1">
      <c r="A25" s="27">
        <v>20</v>
      </c>
      <c r="B25" s="56" t="s">
        <v>328</v>
      </c>
      <c r="C25" s="91">
        <v>1443632.06008</v>
      </c>
      <c r="D25" s="91">
        <v>2880827.7908399994</v>
      </c>
      <c r="E25" s="91">
        <v>4350293.0659400001</v>
      </c>
      <c r="F25" s="91">
        <v>5661251.509850001</v>
      </c>
      <c r="G25" s="91">
        <v>7024382.286009999</v>
      </c>
      <c r="H25" s="91">
        <v>8584574.9381700009</v>
      </c>
      <c r="I25" s="91">
        <v>10095175.81095</v>
      </c>
      <c r="J25" s="127" t="s">
        <v>329</v>
      </c>
      <c r="K25" s="121"/>
    </row>
    <row r="26" spans="1:11" s="10" customFormat="1" ht="15" customHeight="1">
      <c r="A26" s="27">
        <v>21</v>
      </c>
      <c r="B26" s="56" t="s">
        <v>330</v>
      </c>
      <c r="C26" s="91">
        <v>12276192.27905</v>
      </c>
      <c r="D26" s="91">
        <v>24782239.538500004</v>
      </c>
      <c r="E26" s="91">
        <v>36844366.178739995</v>
      </c>
      <c r="F26" s="91">
        <v>49731935.603370018</v>
      </c>
      <c r="G26" s="91">
        <v>60972163.550789997</v>
      </c>
      <c r="H26" s="91">
        <v>75662351.284740001</v>
      </c>
      <c r="I26" s="91">
        <v>91769520.086370021</v>
      </c>
      <c r="J26" s="127" t="s">
        <v>331</v>
      </c>
      <c r="K26" s="121"/>
    </row>
    <row r="27" spans="1:11" ht="15" customHeight="1">
      <c r="A27" s="26">
        <v>22</v>
      </c>
      <c r="B27" s="6" t="s">
        <v>332</v>
      </c>
      <c r="C27" s="90">
        <v>142832.91331</v>
      </c>
      <c r="D27" s="90">
        <v>301122.82123</v>
      </c>
      <c r="E27" s="90">
        <v>472859.17342999997</v>
      </c>
      <c r="F27" s="90">
        <v>626853.58636000007</v>
      </c>
      <c r="G27" s="90">
        <v>780985.90443000034</v>
      </c>
      <c r="H27" s="90">
        <v>929361.09489999991</v>
      </c>
      <c r="I27" s="90">
        <v>1099880.14102</v>
      </c>
      <c r="J27" s="126" t="s">
        <v>333</v>
      </c>
      <c r="K27" s="121"/>
    </row>
    <row r="28" spans="1:11" ht="15" customHeight="1">
      <c r="A28" s="26">
        <v>23</v>
      </c>
      <c r="B28" s="6" t="s">
        <v>334</v>
      </c>
      <c r="C28" s="90">
        <v>765443.55815000006</v>
      </c>
      <c r="D28" s="90">
        <v>1536265.3939199995</v>
      </c>
      <c r="E28" s="90">
        <v>2294514.6169700003</v>
      </c>
      <c r="F28" s="90">
        <v>3043998.0562900007</v>
      </c>
      <c r="G28" s="90">
        <v>3794798.4450099994</v>
      </c>
      <c r="H28" s="90">
        <v>4564540.8017299995</v>
      </c>
      <c r="I28" s="90">
        <v>5259763.4556599976</v>
      </c>
      <c r="J28" s="126" t="s">
        <v>335</v>
      </c>
      <c r="K28" s="121"/>
    </row>
    <row r="29" spans="1:11" ht="15" customHeight="1">
      <c r="A29" s="26">
        <v>24</v>
      </c>
      <c r="B29" s="6" t="s">
        <v>336</v>
      </c>
      <c r="C29" s="90">
        <v>9029.2332000000006</v>
      </c>
      <c r="D29" s="90">
        <v>23818.888350000005</v>
      </c>
      <c r="E29" s="90">
        <v>31926.846400000006</v>
      </c>
      <c r="F29" s="90">
        <v>44512.386580000006</v>
      </c>
      <c r="G29" s="90">
        <v>59077.29782</v>
      </c>
      <c r="H29" s="90">
        <v>70971.392240000001</v>
      </c>
      <c r="I29" s="90">
        <v>90089.330950000032</v>
      </c>
      <c r="J29" s="126" t="s">
        <v>337</v>
      </c>
      <c r="K29" s="121"/>
    </row>
    <row r="30" spans="1:11" ht="15" customHeight="1">
      <c r="A30" s="26">
        <v>25</v>
      </c>
      <c r="B30" s="6" t="s">
        <v>338</v>
      </c>
      <c r="C30" s="90">
        <v>707648.89893999975</v>
      </c>
      <c r="D30" s="90">
        <v>1436153.0545799998</v>
      </c>
      <c r="E30" s="90">
        <v>2315693.6024499992</v>
      </c>
      <c r="F30" s="90">
        <v>3039463.9860500004</v>
      </c>
      <c r="G30" s="90">
        <v>3799766.1633400004</v>
      </c>
      <c r="H30" s="90">
        <v>4599050.077469999</v>
      </c>
      <c r="I30" s="90">
        <v>5560929.9375699991</v>
      </c>
      <c r="J30" s="126" t="s">
        <v>339</v>
      </c>
      <c r="K30" s="121"/>
    </row>
    <row r="31" spans="1:11" ht="15" customHeight="1">
      <c r="A31" s="26">
        <v>26</v>
      </c>
      <c r="B31" s="6" t="s">
        <v>340</v>
      </c>
      <c r="C31" s="90">
        <v>17345.621810000001</v>
      </c>
      <c r="D31" s="90">
        <v>34128.498240000001</v>
      </c>
      <c r="E31" s="90">
        <v>49373.60413</v>
      </c>
      <c r="F31" s="90">
        <v>67955.024869999994</v>
      </c>
      <c r="G31" s="90">
        <v>84996.128920000017</v>
      </c>
      <c r="H31" s="90">
        <v>102728.51559000001</v>
      </c>
      <c r="I31" s="90">
        <v>121048.04488</v>
      </c>
      <c r="J31" s="126" t="s">
        <v>341</v>
      </c>
      <c r="K31" s="121"/>
    </row>
    <row r="32" spans="1:11" ht="15" customHeight="1">
      <c r="A32" s="26">
        <v>27</v>
      </c>
      <c r="B32" s="6" t="s">
        <v>342</v>
      </c>
      <c r="C32" s="90">
        <v>29536.019039999999</v>
      </c>
      <c r="D32" s="90">
        <v>55717.283920000002</v>
      </c>
      <c r="E32" s="90">
        <v>76785.084880000009</v>
      </c>
      <c r="F32" s="90">
        <v>109954.9351</v>
      </c>
      <c r="G32" s="90">
        <v>133244.80648</v>
      </c>
      <c r="H32" s="90">
        <v>163174.91849000001</v>
      </c>
      <c r="I32" s="90">
        <v>189496.95215999999</v>
      </c>
      <c r="J32" s="126" t="s">
        <v>343</v>
      </c>
      <c r="K32" s="121"/>
    </row>
    <row r="33" spans="1:11" ht="15" customHeight="1">
      <c r="A33" s="26">
        <v>28</v>
      </c>
      <c r="B33" s="6" t="s">
        <v>344</v>
      </c>
      <c r="C33" s="90">
        <v>160876.59055000002</v>
      </c>
      <c r="D33" s="90">
        <v>153932.65977999999</v>
      </c>
      <c r="E33" s="90">
        <v>452810.76069999998</v>
      </c>
      <c r="F33" s="90">
        <v>525417.07069000008</v>
      </c>
      <c r="G33" s="90">
        <v>590110.55333000002</v>
      </c>
      <c r="H33" s="90">
        <v>605926.71435000014</v>
      </c>
      <c r="I33" s="90">
        <v>651823.96143999975</v>
      </c>
      <c r="J33" s="126" t="s">
        <v>345</v>
      </c>
      <c r="K33" s="121"/>
    </row>
    <row r="34" spans="1:11" ht="15" customHeight="1">
      <c r="A34" s="27">
        <v>29</v>
      </c>
      <c r="B34" s="56" t="s">
        <v>346</v>
      </c>
      <c r="C34" s="91">
        <v>1832712.8356399999</v>
      </c>
      <c r="D34" s="91">
        <v>3541138.6007199995</v>
      </c>
      <c r="E34" s="91">
        <v>5693963.6897600004</v>
      </c>
      <c r="F34" s="91">
        <v>7458155.0466800015</v>
      </c>
      <c r="G34" s="91">
        <v>9242979.3000000007</v>
      </c>
      <c r="H34" s="91">
        <v>11035753.515480001</v>
      </c>
      <c r="I34" s="91">
        <v>12973031.824459998</v>
      </c>
      <c r="J34" s="127" t="s">
        <v>347</v>
      </c>
      <c r="K34" s="121"/>
    </row>
    <row r="35" spans="1:11" s="10" customFormat="1" ht="15" customHeight="1">
      <c r="A35" s="27">
        <v>30</v>
      </c>
      <c r="B35" s="56" t="s">
        <v>348</v>
      </c>
      <c r="C35" s="91">
        <v>14108905.114879999</v>
      </c>
      <c r="D35" s="91">
        <v>28323378.139419992</v>
      </c>
      <c r="E35" s="91">
        <v>42538329.868670009</v>
      </c>
      <c r="F35" s="91">
        <v>57190090.650290012</v>
      </c>
      <c r="G35" s="91">
        <v>70215142.851030022</v>
      </c>
      <c r="H35" s="91">
        <v>86698104.800419971</v>
      </c>
      <c r="I35" s="91">
        <v>104742551.91104999</v>
      </c>
      <c r="J35" s="127" t="s">
        <v>349</v>
      </c>
      <c r="K35" s="121"/>
    </row>
    <row r="36" spans="1:11" s="10" customFormat="1" ht="15" customHeight="1">
      <c r="A36" s="26">
        <v>31</v>
      </c>
      <c r="B36" s="6" t="s">
        <v>350</v>
      </c>
      <c r="C36" s="90">
        <v>-1287930.9520399999</v>
      </c>
      <c r="D36" s="90">
        <v>-10759651.480100004</v>
      </c>
      <c r="E36" s="90">
        <v>-10993897.53734</v>
      </c>
      <c r="F36" s="90">
        <v>-7581257.4111200003</v>
      </c>
      <c r="G36" s="90">
        <v>-4258426.2140500005</v>
      </c>
      <c r="H36" s="90">
        <v>-7680815.1659900025</v>
      </c>
      <c r="I36" s="90">
        <v>-7514170.9833000014</v>
      </c>
      <c r="J36" s="126" t="s">
        <v>351</v>
      </c>
      <c r="K36" s="121"/>
    </row>
    <row r="37" spans="1:11" ht="15" customHeight="1">
      <c r="A37" s="26">
        <v>32</v>
      </c>
      <c r="B37" s="6" t="s">
        <v>352</v>
      </c>
      <c r="C37" s="90">
        <v>1144342.1707000001</v>
      </c>
      <c r="D37" s="90">
        <v>820180.70147999981</v>
      </c>
      <c r="E37" s="90">
        <v>5747919.9931500014</v>
      </c>
      <c r="F37" s="90">
        <v>6456517.3248300003</v>
      </c>
      <c r="G37" s="90">
        <v>8013850.682160005</v>
      </c>
      <c r="H37" s="90">
        <v>8274018.0306600016</v>
      </c>
      <c r="I37" s="90">
        <v>8823499.9415599983</v>
      </c>
      <c r="J37" s="126" t="s">
        <v>353</v>
      </c>
      <c r="K37" s="121"/>
    </row>
    <row r="38" spans="1:11" ht="15" customHeight="1">
      <c r="A38" s="26">
        <v>33</v>
      </c>
      <c r="B38" s="6" t="s">
        <v>354</v>
      </c>
      <c r="C38" s="90">
        <v>-175310.19260000001</v>
      </c>
      <c r="D38" s="90">
        <v>278763.62357000005</v>
      </c>
      <c r="E38" s="90">
        <v>405930.06654000009</v>
      </c>
      <c r="F38" s="90">
        <v>466453.57262000005</v>
      </c>
      <c r="G38" s="90">
        <v>672608.90111000009</v>
      </c>
      <c r="H38" s="90">
        <v>720869.77295999997</v>
      </c>
      <c r="I38" s="90">
        <v>755545.78681000008</v>
      </c>
      <c r="J38" s="126" t="s">
        <v>355</v>
      </c>
      <c r="K38" s="121"/>
    </row>
    <row r="39" spans="1:11" ht="15" customHeight="1">
      <c r="A39" s="26">
        <v>34</v>
      </c>
      <c r="B39" s="6" t="s">
        <v>356</v>
      </c>
      <c r="C39" s="90">
        <v>969031.97802999988</v>
      </c>
      <c r="D39" s="90">
        <v>541417.07784000004</v>
      </c>
      <c r="E39" s="90">
        <v>5341989.926599999</v>
      </c>
      <c r="F39" s="90">
        <v>5990063.7521300027</v>
      </c>
      <c r="G39" s="90">
        <v>7341241.7809900045</v>
      </c>
      <c r="H39" s="90">
        <v>7553148.2576600015</v>
      </c>
      <c r="I39" s="90">
        <v>8067954.1547400001</v>
      </c>
      <c r="J39" s="126" t="s">
        <v>357</v>
      </c>
      <c r="K39" s="121"/>
    </row>
    <row r="40" spans="1:11" ht="15" customHeight="1">
      <c r="A40" s="26">
        <v>35</v>
      </c>
      <c r="B40" s="36" t="s">
        <v>358</v>
      </c>
      <c r="C40" s="90">
        <v>-287931.94156000001</v>
      </c>
      <c r="D40" s="90">
        <v>943804.29078999988</v>
      </c>
      <c r="E40" s="90">
        <v>-211412.08659000002</v>
      </c>
      <c r="F40" s="90">
        <v>1578068.2162599997</v>
      </c>
      <c r="G40" s="90">
        <v>2409873.9142999998</v>
      </c>
      <c r="H40" s="90">
        <v>1931945.3987099999</v>
      </c>
      <c r="I40" s="90">
        <v>3057834.0443100012</v>
      </c>
      <c r="J40" s="126" t="s">
        <v>359</v>
      </c>
      <c r="K40" s="121"/>
    </row>
    <row r="41" spans="1:11" s="10" customFormat="1" ht="15" customHeight="1">
      <c r="A41" s="26">
        <v>36</v>
      </c>
      <c r="B41" s="56" t="s">
        <v>360</v>
      </c>
      <c r="C41" s="91">
        <v>681100.03648999985</v>
      </c>
      <c r="D41" s="91">
        <v>1485221.3686800001</v>
      </c>
      <c r="E41" s="91">
        <v>5130577.8400000008</v>
      </c>
      <c r="F41" s="91">
        <v>7568131.968439999</v>
      </c>
      <c r="G41" s="91">
        <v>9751115.6954500023</v>
      </c>
      <c r="H41" s="91">
        <v>9485093.656419998</v>
      </c>
      <c r="I41" s="91">
        <v>11125788.199100001</v>
      </c>
      <c r="J41" s="127" t="s">
        <v>361</v>
      </c>
      <c r="K41" s="121"/>
    </row>
    <row r="42" spans="1:11">
      <c r="C42" s="125"/>
      <c r="D42" s="125"/>
      <c r="E42" s="125"/>
      <c r="F42" s="125"/>
      <c r="G42" s="125"/>
      <c r="H42" s="125"/>
      <c r="I42" s="125"/>
    </row>
    <row r="43" spans="1:11">
      <c r="B43" s="62" t="s">
        <v>362</v>
      </c>
    </row>
    <row r="44" spans="1:11" ht="15.75">
      <c r="B44" s="75" t="s">
        <v>363</v>
      </c>
    </row>
    <row r="51" spans="3:3">
      <c r="C51" s="25">
        <v>0</v>
      </c>
    </row>
    <row r="55" spans="3:3">
      <c r="C55" s="25">
        <v>0</v>
      </c>
    </row>
  </sheetData>
  <mergeCells count="2">
    <mergeCell ref="A3:J3"/>
    <mergeCell ref="A4:J4"/>
  </mergeCells>
  <printOptions horizontalCentered="1" verticalCentered="1"/>
  <pageMargins left="0.25" right="0.25" top="0.75" bottom="0.75" header="0.3" footer="0.3"/>
  <pageSetup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F0"/>
    <pageSetUpPr fitToPage="1"/>
  </sheetPr>
  <dimension ref="A1:L47"/>
  <sheetViews>
    <sheetView zoomScale="80" zoomScaleNormal="80"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5.7109375" customWidth="1"/>
    <col min="2" max="2" width="37.28515625" style="30" customWidth="1"/>
    <col min="3" max="9" width="18.28515625" customWidth="1"/>
    <col min="10" max="10" width="53.28515625" style="30" customWidth="1"/>
    <col min="11" max="11" width="18" bestFit="1" customWidth="1"/>
    <col min="12" max="12" width="10.5703125" bestFit="1" customWidth="1"/>
  </cols>
  <sheetData>
    <row r="1" spans="1:12" hidden="1">
      <c r="A1" s="136">
        <v>1</v>
      </c>
      <c r="B1" s="18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2" s="136" customFormat="1">
      <c r="J2" s="71" t="s">
        <v>114</v>
      </c>
    </row>
    <row r="3" spans="1:12" ht="23.25" customHeight="1" thickBot="1">
      <c r="A3" s="206" t="s">
        <v>289</v>
      </c>
      <c r="B3" s="207"/>
      <c r="C3" s="207"/>
      <c r="D3" s="207"/>
      <c r="E3" s="207"/>
      <c r="F3" s="207"/>
      <c r="G3" s="207"/>
      <c r="H3" s="207"/>
      <c r="I3" s="207"/>
      <c r="J3" s="207"/>
    </row>
    <row r="4" spans="1:12" ht="23.25" customHeight="1" thickBot="1">
      <c r="A4" s="201" t="s">
        <v>364</v>
      </c>
      <c r="B4" s="202"/>
      <c r="C4" s="202"/>
      <c r="D4" s="202"/>
      <c r="E4" s="202"/>
      <c r="F4" s="202"/>
      <c r="G4" s="202"/>
      <c r="H4" s="202"/>
      <c r="I4" s="202"/>
      <c r="J4" s="202"/>
    </row>
    <row r="5" spans="1:12" s="47" customFormat="1" ht="32.25" thickBot="1">
      <c r="A5" s="35" t="s">
        <v>116</v>
      </c>
      <c r="B5" s="49" t="s">
        <v>117</v>
      </c>
      <c r="C5" s="41" t="s">
        <v>61</v>
      </c>
      <c r="D5" s="41" t="s">
        <v>62</v>
      </c>
      <c r="E5" s="41" t="s">
        <v>63</v>
      </c>
      <c r="F5" s="41" t="s">
        <v>64</v>
      </c>
      <c r="G5" s="41" t="s">
        <v>974</v>
      </c>
      <c r="H5" s="41" t="s">
        <v>975</v>
      </c>
      <c r="I5" s="41" t="s">
        <v>978</v>
      </c>
      <c r="J5" s="49" t="s">
        <v>42</v>
      </c>
    </row>
    <row r="6" spans="1:12" ht="15" customHeight="1">
      <c r="A6" s="26">
        <v>1</v>
      </c>
      <c r="B6" s="36" t="s">
        <v>365</v>
      </c>
      <c r="C6" s="92">
        <v>12028005.018900003</v>
      </c>
      <c r="D6" s="92">
        <v>20694389.571479999</v>
      </c>
      <c r="E6" s="92">
        <v>30471981.996540006</v>
      </c>
      <c r="F6" s="92">
        <v>40747814.284650005</v>
      </c>
      <c r="G6" s="92">
        <v>48737886.75723999</v>
      </c>
      <c r="H6" s="92">
        <v>58714050.368909992</v>
      </c>
      <c r="I6" s="92">
        <v>68660230.427810013</v>
      </c>
      <c r="J6" s="74" t="s">
        <v>366</v>
      </c>
      <c r="K6" s="121"/>
    </row>
    <row r="7" spans="1:12" ht="15" customHeight="1">
      <c r="A7" s="26">
        <v>2</v>
      </c>
      <c r="B7" s="36" t="s">
        <v>367</v>
      </c>
      <c r="C7" s="92">
        <v>473589.41368999996</v>
      </c>
      <c r="D7" s="92">
        <v>1224873.5968100003</v>
      </c>
      <c r="E7" s="92">
        <v>1536620.2911899998</v>
      </c>
      <c r="F7" s="92">
        <v>2817155.3985200003</v>
      </c>
      <c r="G7" s="92">
        <v>3076095.4625499998</v>
      </c>
      <c r="H7" s="92">
        <v>3524931.1269399994</v>
      </c>
      <c r="I7" s="92">
        <v>3787594.09087</v>
      </c>
      <c r="J7" s="74" t="s">
        <v>368</v>
      </c>
      <c r="K7" s="121"/>
    </row>
    <row r="8" spans="1:12" ht="15" customHeight="1">
      <c r="A8" s="27">
        <v>3</v>
      </c>
      <c r="B8" s="54" t="s">
        <v>369</v>
      </c>
      <c r="C8" s="93">
        <v>12501594.432779999</v>
      </c>
      <c r="D8" s="93">
        <v>21919263.168500006</v>
      </c>
      <c r="E8" s="93">
        <v>32008602.28797001</v>
      </c>
      <c r="F8" s="93">
        <v>43564969.683430001</v>
      </c>
      <c r="G8" s="93">
        <v>51813982.220059991</v>
      </c>
      <c r="H8" s="93">
        <v>62238981.496090002</v>
      </c>
      <c r="I8" s="93">
        <v>72447824.518910021</v>
      </c>
      <c r="J8" s="187" t="s">
        <v>370</v>
      </c>
      <c r="K8" s="121"/>
    </row>
    <row r="9" spans="1:12" ht="15" customHeight="1">
      <c r="A9" s="26">
        <v>4</v>
      </c>
      <c r="B9" s="36" t="s">
        <v>371</v>
      </c>
      <c r="C9" s="92">
        <v>-1097572.1465</v>
      </c>
      <c r="D9" s="92">
        <v>-1969958.1845499999</v>
      </c>
      <c r="E9" s="92">
        <v>-3071384.8711299999</v>
      </c>
      <c r="F9" s="92">
        <v>-3837725.97585</v>
      </c>
      <c r="G9" s="92">
        <v>-4758927.0528399991</v>
      </c>
      <c r="H9" s="92">
        <v>-5677111.7574199997</v>
      </c>
      <c r="I9" s="92">
        <v>-6648575.9231899995</v>
      </c>
      <c r="J9" s="153" t="s">
        <v>372</v>
      </c>
      <c r="K9" s="121"/>
    </row>
    <row r="10" spans="1:12" s="10" customFormat="1" ht="15" customHeight="1">
      <c r="A10" s="27">
        <v>5</v>
      </c>
      <c r="B10" s="54" t="s">
        <v>373</v>
      </c>
      <c r="C10" s="93">
        <v>11404022.285970001</v>
      </c>
      <c r="D10" s="93">
        <v>19949304.983730003</v>
      </c>
      <c r="E10" s="93">
        <v>28937217.416529998</v>
      </c>
      <c r="F10" s="93">
        <v>39727243.707289994</v>
      </c>
      <c r="G10" s="93">
        <v>47055055.16692999</v>
      </c>
      <c r="H10" s="93">
        <v>56561869.738400012</v>
      </c>
      <c r="I10" s="93">
        <v>65799248.595409982</v>
      </c>
      <c r="J10" s="187" t="s">
        <v>374</v>
      </c>
      <c r="K10" s="121"/>
    </row>
    <row r="11" spans="1:12" ht="15" customHeight="1">
      <c r="A11" s="26">
        <v>6</v>
      </c>
      <c r="B11" s="36" t="s">
        <v>375</v>
      </c>
      <c r="C11" s="92">
        <v>-5123481.7666499997</v>
      </c>
      <c r="D11" s="92">
        <v>-9768999.6761099994</v>
      </c>
      <c r="E11" s="92">
        <v>-13743853.328469999</v>
      </c>
      <c r="F11" s="92">
        <v>-20026610.051320001</v>
      </c>
      <c r="G11" s="92">
        <v>-23320426.82802001</v>
      </c>
      <c r="H11" s="92">
        <v>-28113513.414490003</v>
      </c>
      <c r="I11" s="92">
        <v>-32284177.578870002</v>
      </c>
      <c r="J11" s="153" t="s">
        <v>376</v>
      </c>
      <c r="K11" s="121"/>
    </row>
    <row r="12" spans="1:12" ht="15" customHeight="1">
      <c r="A12" s="26">
        <v>7</v>
      </c>
      <c r="B12" s="36" t="s">
        <v>377</v>
      </c>
      <c r="C12" s="92">
        <v>625782.67500000016</v>
      </c>
      <c r="D12" s="92">
        <v>1109846.3209000002</v>
      </c>
      <c r="E12" s="92">
        <v>1638605.1551499995</v>
      </c>
      <c r="F12" s="92">
        <v>2197541.2757400004</v>
      </c>
      <c r="G12" s="92">
        <v>2708882.5148399998</v>
      </c>
      <c r="H12" s="92">
        <v>3496171.1301400005</v>
      </c>
      <c r="I12" s="92">
        <v>4079048.7182700001</v>
      </c>
      <c r="J12" s="153" t="s">
        <v>378</v>
      </c>
      <c r="K12" s="121"/>
    </row>
    <row r="13" spans="1:12" s="59" customFormat="1" ht="15" customHeight="1">
      <c r="A13" s="27">
        <v>8</v>
      </c>
      <c r="B13" s="54" t="s">
        <v>379</v>
      </c>
      <c r="C13" s="93">
        <v>4497699.0913000004</v>
      </c>
      <c r="D13" s="93">
        <v>8659153.354960002</v>
      </c>
      <c r="E13" s="93">
        <v>12105248.173050001</v>
      </c>
      <c r="F13" s="93">
        <v>17829068.775369994</v>
      </c>
      <c r="G13" s="93">
        <v>20611544.312860001</v>
      </c>
      <c r="H13" s="93">
        <v>24617342.283990003</v>
      </c>
      <c r="I13" s="93">
        <v>28205128.860290002</v>
      </c>
      <c r="J13" s="187" t="s">
        <v>380</v>
      </c>
      <c r="K13" s="121"/>
      <c r="L13" s="188"/>
    </row>
    <row r="14" spans="1:12" ht="15" customHeight="1">
      <c r="A14" s="26">
        <v>9</v>
      </c>
      <c r="B14" s="36" t="s">
        <v>381</v>
      </c>
      <c r="C14" s="92">
        <v>6906323.1943199988</v>
      </c>
      <c r="D14" s="92">
        <v>11290151.628489999</v>
      </c>
      <c r="E14" s="92">
        <v>16831969.243150003</v>
      </c>
      <c r="F14" s="92">
        <v>21898174.931660008</v>
      </c>
      <c r="G14" s="92">
        <v>26443510.853770003</v>
      </c>
      <c r="H14" s="92">
        <v>31944527.454130005</v>
      </c>
      <c r="I14" s="92">
        <v>37594119.734839998</v>
      </c>
      <c r="J14" s="153" t="s">
        <v>382</v>
      </c>
      <c r="K14" s="121"/>
    </row>
    <row r="15" spans="1:12" ht="15" customHeight="1">
      <c r="A15" s="26">
        <v>10</v>
      </c>
      <c r="B15" s="36" t="s">
        <v>383</v>
      </c>
      <c r="C15" s="92">
        <v>741219.03100000019</v>
      </c>
      <c r="D15" s="92">
        <v>686942.86314999987</v>
      </c>
      <c r="E15" s="92">
        <v>1191346.3880099996</v>
      </c>
      <c r="F15" s="92">
        <v>2466257.7511000005</v>
      </c>
      <c r="G15" s="92">
        <v>2928503.89769</v>
      </c>
      <c r="H15" s="92">
        <v>2599984.1444900017</v>
      </c>
      <c r="I15" s="92">
        <v>2222489.8945200006</v>
      </c>
      <c r="J15" s="153" t="s">
        <v>384</v>
      </c>
      <c r="K15" s="121"/>
    </row>
    <row r="16" spans="1:12" ht="15" customHeight="1">
      <c r="A16" s="26">
        <v>11</v>
      </c>
      <c r="B16" s="36" t="s">
        <v>385</v>
      </c>
      <c r="C16" s="92">
        <v>-2421418.3459300003</v>
      </c>
      <c r="D16" s="92">
        <v>-2164008.3753800001</v>
      </c>
      <c r="E16" s="92">
        <v>-2431870.55639</v>
      </c>
      <c r="F16" s="92">
        <v>-2008076.03314</v>
      </c>
      <c r="G16" s="92">
        <v>-1484658.3790699993</v>
      </c>
      <c r="H16" s="92">
        <v>-1353619.3114799997</v>
      </c>
      <c r="I16" s="92">
        <v>-1459516.9455300001</v>
      </c>
      <c r="J16" s="153" t="s">
        <v>386</v>
      </c>
      <c r="K16" s="121"/>
    </row>
    <row r="17" spans="1:12" ht="15" customHeight="1">
      <c r="A17" s="26">
        <v>12</v>
      </c>
      <c r="B17" s="36" t="s">
        <v>387</v>
      </c>
      <c r="C17" s="92">
        <v>449.18540999999999</v>
      </c>
      <c r="D17" s="92">
        <v>-34294.188680000007</v>
      </c>
      <c r="E17" s="92">
        <v>-6131.9697200000001</v>
      </c>
      <c r="F17" s="92">
        <v>-5475.5206800000005</v>
      </c>
      <c r="G17" s="92">
        <v>-6437.5686500000011</v>
      </c>
      <c r="H17" s="92">
        <v>-2076.7469500000002</v>
      </c>
      <c r="I17" s="92">
        <v>-1976.8828500000002</v>
      </c>
      <c r="J17" s="153" t="s">
        <v>388</v>
      </c>
      <c r="K17" s="121"/>
    </row>
    <row r="18" spans="1:12" ht="15" customHeight="1">
      <c r="A18" s="26">
        <v>13</v>
      </c>
      <c r="B18" s="61" t="s">
        <v>389</v>
      </c>
      <c r="C18" s="92">
        <v>-1679750.1295600003</v>
      </c>
      <c r="D18" s="92">
        <v>-1511359.70096</v>
      </c>
      <c r="E18" s="92">
        <v>-1246656.1381999997</v>
      </c>
      <c r="F18" s="92">
        <v>452706.1972599997</v>
      </c>
      <c r="G18" s="92">
        <v>1437407.9499300011</v>
      </c>
      <c r="H18" s="92">
        <v>1244288.0860900003</v>
      </c>
      <c r="I18" s="92">
        <v>760996.06618999969</v>
      </c>
      <c r="J18" s="153" t="s">
        <v>390</v>
      </c>
      <c r="K18" s="121"/>
    </row>
    <row r="19" spans="1:12" ht="15" customHeight="1">
      <c r="A19" s="27">
        <v>14</v>
      </c>
      <c r="B19" s="54" t="s">
        <v>296</v>
      </c>
      <c r="C19" s="93">
        <v>5226573.0648499997</v>
      </c>
      <c r="D19" s="93">
        <v>9778791.9274499994</v>
      </c>
      <c r="E19" s="93">
        <v>15585313.104919998</v>
      </c>
      <c r="F19" s="93">
        <v>22350881.128889997</v>
      </c>
      <c r="G19" s="93">
        <v>27880918.803670008</v>
      </c>
      <c r="H19" s="93">
        <v>33188815.540170006</v>
      </c>
      <c r="I19" s="93">
        <v>38355115.800999999</v>
      </c>
      <c r="J19" s="153" t="s">
        <v>297</v>
      </c>
      <c r="K19" s="121"/>
      <c r="L19" s="188"/>
    </row>
    <row r="20" spans="1:12" ht="15" customHeight="1">
      <c r="A20" s="26">
        <v>15</v>
      </c>
      <c r="B20" s="36" t="s">
        <v>391</v>
      </c>
      <c r="C20" s="92">
        <v>5180.5447499999991</v>
      </c>
      <c r="D20" s="92">
        <v>7300.1400400000002</v>
      </c>
      <c r="E20" s="92">
        <v>11358.123560000002</v>
      </c>
      <c r="F20" s="92">
        <v>13341.70998</v>
      </c>
      <c r="G20" s="92">
        <v>17446.735850000005</v>
      </c>
      <c r="H20" s="92">
        <v>23161.964010000003</v>
      </c>
      <c r="I20" s="92">
        <v>28460.992460000001</v>
      </c>
      <c r="J20" s="153" t="s">
        <v>392</v>
      </c>
      <c r="K20" s="121"/>
    </row>
    <row r="21" spans="1:12" s="10" customFormat="1" ht="15" customHeight="1">
      <c r="A21" s="27">
        <v>16</v>
      </c>
      <c r="B21" s="54" t="s">
        <v>393</v>
      </c>
      <c r="C21" s="93">
        <v>5231753.6096599987</v>
      </c>
      <c r="D21" s="93">
        <v>9786092.0675400011</v>
      </c>
      <c r="E21" s="93">
        <v>15596671.228529997</v>
      </c>
      <c r="F21" s="93">
        <v>22364222.838899992</v>
      </c>
      <c r="G21" s="93">
        <v>27898365.539600011</v>
      </c>
      <c r="H21" s="93">
        <v>33211977.504219998</v>
      </c>
      <c r="I21" s="93">
        <v>38383576.793550007</v>
      </c>
      <c r="J21" s="187" t="s">
        <v>394</v>
      </c>
      <c r="K21" s="121"/>
    </row>
    <row r="22" spans="1:12" ht="15" customHeight="1">
      <c r="A22" s="26">
        <v>17</v>
      </c>
      <c r="B22" s="36" t="s">
        <v>395</v>
      </c>
      <c r="C22" s="92">
        <v>3785774.2723099999</v>
      </c>
      <c r="D22" s="92">
        <v>7720137.9775700001</v>
      </c>
      <c r="E22" s="92">
        <v>12065368.984929994</v>
      </c>
      <c r="F22" s="92">
        <v>15769375.921490004</v>
      </c>
      <c r="G22" s="92">
        <v>20045676.36576999</v>
      </c>
      <c r="H22" s="92">
        <v>23934424.436730001</v>
      </c>
      <c r="I22" s="92">
        <v>28690120.134200007</v>
      </c>
      <c r="J22" s="153" t="s">
        <v>396</v>
      </c>
      <c r="K22" s="121"/>
    </row>
    <row r="23" spans="1:12" ht="15" customHeight="1">
      <c r="A23" s="26">
        <v>18</v>
      </c>
      <c r="B23" s="36" t="s">
        <v>310</v>
      </c>
      <c r="C23" s="92">
        <v>-945168.02365999995</v>
      </c>
      <c r="D23" s="92">
        <v>-2034459.40854</v>
      </c>
      <c r="E23" s="92">
        <v>-3194544.0751</v>
      </c>
      <c r="F23" s="92">
        <v>-4089593.2970400001</v>
      </c>
      <c r="G23" s="92">
        <v>-5343371.0244400008</v>
      </c>
      <c r="H23" s="92">
        <v>-6356343.5357800014</v>
      </c>
      <c r="I23" s="92">
        <v>-7550115.8643699996</v>
      </c>
      <c r="J23" s="153" t="s">
        <v>397</v>
      </c>
      <c r="K23" s="121"/>
    </row>
    <row r="24" spans="1:12" ht="15" customHeight="1">
      <c r="A24" s="26">
        <v>19</v>
      </c>
      <c r="B24" s="36" t="s">
        <v>314</v>
      </c>
      <c r="C24" s="92">
        <v>172281.36959000002</v>
      </c>
      <c r="D24" s="92">
        <v>290327.12957000005</v>
      </c>
      <c r="E24" s="92">
        <v>247024.76962000006</v>
      </c>
      <c r="F24" s="92">
        <v>541142.99463999982</v>
      </c>
      <c r="G24" s="92">
        <v>714309.6121200003</v>
      </c>
      <c r="H24" s="92">
        <v>958913.70567000005</v>
      </c>
      <c r="I24" s="92">
        <v>692878.58190999983</v>
      </c>
      <c r="J24" s="153" t="s">
        <v>398</v>
      </c>
      <c r="K24" s="121"/>
    </row>
    <row r="25" spans="1:12" ht="15" customHeight="1">
      <c r="A25" s="26">
        <v>20</v>
      </c>
      <c r="B25" s="36" t="s">
        <v>399</v>
      </c>
      <c r="C25" s="92">
        <v>3012887.6180799999</v>
      </c>
      <c r="D25" s="92">
        <v>5976005.6983599989</v>
      </c>
      <c r="E25" s="92">
        <v>9117849.6792199984</v>
      </c>
      <c r="F25" s="92">
        <v>12220925.618869998</v>
      </c>
      <c r="G25" s="92">
        <v>15416614.95321</v>
      </c>
      <c r="H25" s="92">
        <v>18536994.606320001</v>
      </c>
      <c r="I25" s="92">
        <v>21832882.851449993</v>
      </c>
      <c r="J25" s="153" t="s">
        <v>400</v>
      </c>
      <c r="K25" s="121"/>
    </row>
    <row r="26" spans="1:12" ht="15" customHeight="1">
      <c r="A26" s="26">
        <v>21</v>
      </c>
      <c r="B26" s="36" t="s">
        <v>401</v>
      </c>
      <c r="C26" s="92">
        <v>87294.850349999979</v>
      </c>
      <c r="D26" s="92">
        <v>163088.41256999999</v>
      </c>
      <c r="E26" s="92">
        <v>299357.15332000004</v>
      </c>
      <c r="F26" s="92">
        <v>359439.04790999996</v>
      </c>
      <c r="G26" s="92">
        <v>485538.89670000004</v>
      </c>
      <c r="H26" s="92">
        <v>598617.17196999979</v>
      </c>
      <c r="I26" s="92">
        <v>742439.68793000001</v>
      </c>
      <c r="J26" s="153" t="s">
        <v>402</v>
      </c>
      <c r="K26" s="121"/>
    </row>
    <row r="27" spans="1:12" s="10" customFormat="1" ht="15" customHeight="1">
      <c r="A27" s="27">
        <v>22</v>
      </c>
      <c r="B27" s="54" t="s">
        <v>403</v>
      </c>
      <c r="C27" s="93">
        <v>3100182.468559999</v>
      </c>
      <c r="D27" s="93">
        <v>6139094.1110199988</v>
      </c>
      <c r="E27" s="93">
        <v>9417206.8327399995</v>
      </c>
      <c r="F27" s="93">
        <v>12580364.66695</v>
      </c>
      <c r="G27" s="93">
        <v>15902153.850040002</v>
      </c>
      <c r="H27" s="93">
        <v>19135611.778489999</v>
      </c>
      <c r="I27" s="93">
        <v>22575322.539539993</v>
      </c>
      <c r="J27" s="187" t="s">
        <v>404</v>
      </c>
      <c r="K27" s="121"/>
      <c r="L27" s="188"/>
    </row>
    <row r="28" spans="1:12" ht="15" customHeight="1">
      <c r="A28" s="27">
        <v>23</v>
      </c>
      <c r="B28" s="54" t="s">
        <v>405</v>
      </c>
      <c r="C28" s="93">
        <v>2131571.1408500005</v>
      </c>
      <c r="D28" s="93">
        <v>3646997.9562299992</v>
      </c>
      <c r="E28" s="93">
        <v>6179464.3955699997</v>
      </c>
      <c r="F28" s="93">
        <v>9783858.1716200039</v>
      </c>
      <c r="G28" s="93">
        <v>11996211.68922</v>
      </c>
      <c r="H28" s="93">
        <v>14076365.725440005</v>
      </c>
      <c r="I28" s="93">
        <v>15808254.25375</v>
      </c>
      <c r="J28" s="187" t="s">
        <v>406</v>
      </c>
      <c r="K28" s="121"/>
      <c r="L28" s="188"/>
    </row>
    <row r="29" spans="1:12" ht="15" customHeight="1">
      <c r="A29" s="26">
        <v>24</v>
      </c>
      <c r="B29" s="36" t="s">
        <v>298</v>
      </c>
      <c r="C29" s="92">
        <v>682495.15177</v>
      </c>
      <c r="D29" s="92">
        <v>1120797.5945300001</v>
      </c>
      <c r="E29" s="92">
        <v>1856249.8006499999</v>
      </c>
      <c r="F29" s="92">
        <v>2653387.0520799998</v>
      </c>
      <c r="G29" s="92">
        <v>3288475.9337999998</v>
      </c>
      <c r="H29" s="92">
        <v>3855068.5870499983</v>
      </c>
      <c r="I29" s="92">
        <v>4574361.7144899964</v>
      </c>
      <c r="J29" s="153" t="s">
        <v>299</v>
      </c>
      <c r="K29" s="121"/>
    </row>
    <row r="30" spans="1:12" ht="15" customHeight="1">
      <c r="A30" s="26">
        <v>25</v>
      </c>
      <c r="B30" s="36" t="s">
        <v>332</v>
      </c>
      <c r="C30" s="92">
        <v>256680.05385999999</v>
      </c>
      <c r="D30" s="92">
        <v>567099.66861000028</v>
      </c>
      <c r="E30" s="92">
        <v>898839.55596000003</v>
      </c>
      <c r="F30" s="92">
        <v>1207069.7071399998</v>
      </c>
      <c r="G30" s="92">
        <v>1546327.21211</v>
      </c>
      <c r="H30" s="92">
        <v>1925920.0102899999</v>
      </c>
      <c r="I30" s="92">
        <v>2301315.4103399995</v>
      </c>
      <c r="J30" s="153" t="s">
        <v>333</v>
      </c>
      <c r="K30" s="121"/>
    </row>
    <row r="31" spans="1:12" ht="15" customHeight="1">
      <c r="A31" s="26">
        <v>26</v>
      </c>
      <c r="B31" s="36" t="s">
        <v>407</v>
      </c>
      <c r="C31" s="92">
        <v>667964.8757099997</v>
      </c>
      <c r="D31" s="92">
        <v>1306583.5614399996</v>
      </c>
      <c r="E31" s="92">
        <v>2248978.6550600007</v>
      </c>
      <c r="F31" s="92">
        <v>3000117.8290800001</v>
      </c>
      <c r="G31" s="92">
        <v>3740942.0878999992</v>
      </c>
      <c r="H31" s="92">
        <v>4418858.7190399999</v>
      </c>
      <c r="I31" s="92">
        <v>5292537.9657300012</v>
      </c>
      <c r="J31" s="153" t="s">
        <v>335</v>
      </c>
      <c r="K31" s="121"/>
    </row>
    <row r="32" spans="1:12" ht="15" customHeight="1">
      <c r="A32" s="26">
        <v>27</v>
      </c>
      <c r="B32" s="36" t="s">
        <v>336</v>
      </c>
      <c r="C32" s="92">
        <v>21721.919719999994</v>
      </c>
      <c r="D32" s="92">
        <v>38929.407300000006</v>
      </c>
      <c r="E32" s="92">
        <v>76227.548770000023</v>
      </c>
      <c r="F32" s="92">
        <v>78619.546730000002</v>
      </c>
      <c r="G32" s="92">
        <v>124469.50793000004</v>
      </c>
      <c r="H32" s="92">
        <v>136102.53334000002</v>
      </c>
      <c r="I32" s="92">
        <v>163890.32924000002</v>
      </c>
      <c r="J32" s="153" t="s">
        <v>337</v>
      </c>
      <c r="K32" s="121"/>
    </row>
    <row r="33" spans="1:12" ht="15" customHeight="1">
      <c r="A33" s="26">
        <v>28</v>
      </c>
      <c r="B33" s="36" t="s">
        <v>408</v>
      </c>
      <c r="C33" s="92">
        <v>514475.41139999998</v>
      </c>
      <c r="D33" s="92">
        <v>1014889.42811</v>
      </c>
      <c r="E33" s="92">
        <v>1585781.24343</v>
      </c>
      <c r="F33" s="92">
        <v>2120727.5532699996</v>
      </c>
      <c r="G33" s="92">
        <v>2717337.1912100008</v>
      </c>
      <c r="H33" s="92">
        <v>3274630.8369800015</v>
      </c>
      <c r="I33" s="92">
        <v>3895513.3191</v>
      </c>
      <c r="J33" s="153" t="s">
        <v>339</v>
      </c>
      <c r="K33" s="121"/>
    </row>
    <row r="34" spans="1:12" ht="15" customHeight="1">
      <c r="A34" s="26">
        <v>29</v>
      </c>
      <c r="B34" s="36" t="s">
        <v>409</v>
      </c>
      <c r="C34" s="92">
        <v>0</v>
      </c>
      <c r="D34" s="92">
        <v>0</v>
      </c>
      <c r="E34" s="92">
        <v>0</v>
      </c>
      <c r="F34" s="92">
        <v>0</v>
      </c>
      <c r="G34" s="92">
        <v>0</v>
      </c>
      <c r="H34" s="92">
        <v>0</v>
      </c>
      <c r="I34" s="92">
        <v>0</v>
      </c>
      <c r="J34" s="153" t="s">
        <v>410</v>
      </c>
      <c r="K34" s="121"/>
    </row>
    <row r="35" spans="1:12" ht="15" customHeight="1">
      <c r="A35" s="26">
        <v>30</v>
      </c>
      <c r="B35" s="36" t="s">
        <v>411</v>
      </c>
      <c r="C35" s="92">
        <v>0</v>
      </c>
      <c r="D35" s="92">
        <v>0</v>
      </c>
      <c r="E35" s="92">
        <v>0</v>
      </c>
      <c r="F35" s="92">
        <v>0</v>
      </c>
      <c r="G35" s="92">
        <v>0</v>
      </c>
      <c r="H35" s="92">
        <v>0</v>
      </c>
      <c r="I35" s="92">
        <v>0</v>
      </c>
      <c r="J35" s="153" t="s">
        <v>412</v>
      </c>
      <c r="K35" s="121"/>
    </row>
    <row r="36" spans="1:12" s="10" customFormat="1" ht="15" customHeight="1">
      <c r="A36" s="27">
        <v>31</v>
      </c>
      <c r="B36" s="54" t="s">
        <v>346</v>
      </c>
      <c r="C36" s="93">
        <v>1460842.2615400003</v>
      </c>
      <c r="D36" s="93">
        <v>2927502.0663799993</v>
      </c>
      <c r="E36" s="93">
        <v>4809827.0041099992</v>
      </c>
      <c r="F36" s="93">
        <v>6406534.6371099995</v>
      </c>
      <c r="G36" s="93">
        <v>8129076.0000000009</v>
      </c>
      <c r="H36" s="93">
        <v>9755512.1005499996</v>
      </c>
      <c r="I36" s="93">
        <v>11653257.025330005</v>
      </c>
      <c r="J36" s="187" t="s">
        <v>413</v>
      </c>
      <c r="K36" s="121"/>
      <c r="L36" s="188"/>
    </row>
    <row r="37" spans="1:12" ht="15" customHeight="1">
      <c r="A37" s="26">
        <v>32</v>
      </c>
      <c r="B37" s="36" t="s">
        <v>414</v>
      </c>
      <c r="C37" s="92">
        <v>1353224.0311100001</v>
      </c>
      <c r="D37" s="92">
        <v>1840293.48441</v>
      </c>
      <c r="E37" s="92">
        <v>3225887.1921700006</v>
      </c>
      <c r="F37" s="92">
        <v>6030710.58684</v>
      </c>
      <c r="G37" s="92">
        <v>7155611.6231399998</v>
      </c>
      <c r="H37" s="92">
        <v>8175922.2120500002</v>
      </c>
      <c r="I37" s="92">
        <v>8729358.9430000018</v>
      </c>
      <c r="J37" s="153" t="s">
        <v>415</v>
      </c>
      <c r="K37" s="121"/>
    </row>
    <row r="38" spans="1:12" ht="15" customHeight="1">
      <c r="A38" s="26">
        <v>33</v>
      </c>
      <c r="B38" s="36" t="s">
        <v>416</v>
      </c>
      <c r="C38" s="92">
        <v>106298.36961000005</v>
      </c>
      <c r="D38" s="92">
        <v>199641.52301000003</v>
      </c>
      <c r="E38" s="92">
        <v>278930.95717000007</v>
      </c>
      <c r="F38" s="92">
        <v>367387.03334999987</v>
      </c>
      <c r="G38" s="92">
        <v>339267.91122000007</v>
      </c>
      <c r="H38" s="92">
        <v>699698.71984000003</v>
      </c>
      <c r="I38" s="92">
        <v>886518.49298000021</v>
      </c>
      <c r="J38" s="153" t="s">
        <v>417</v>
      </c>
      <c r="K38" s="121"/>
    </row>
    <row r="39" spans="1:12" ht="15" customHeight="1">
      <c r="A39" s="26">
        <v>34</v>
      </c>
      <c r="B39" s="36" t="s">
        <v>352</v>
      </c>
      <c r="C39" s="92">
        <v>1459522.4008599995</v>
      </c>
      <c r="D39" s="92">
        <v>2039935.0075499997</v>
      </c>
      <c r="E39" s="92">
        <v>3504818.1495099999</v>
      </c>
      <c r="F39" s="92">
        <v>6398097.620240001</v>
      </c>
      <c r="G39" s="92">
        <v>7494879.5344300019</v>
      </c>
      <c r="H39" s="92">
        <v>8875620.9319200069</v>
      </c>
      <c r="I39" s="92">
        <v>9615877.4361300021</v>
      </c>
      <c r="J39" s="153" t="s">
        <v>353</v>
      </c>
      <c r="K39" s="121"/>
    </row>
    <row r="40" spans="1:12" ht="15" customHeight="1">
      <c r="A40" s="26">
        <v>35</v>
      </c>
      <c r="B40" s="36" t="s">
        <v>418</v>
      </c>
      <c r="C40" s="92">
        <v>-200304.36063000001</v>
      </c>
      <c r="D40" s="92">
        <v>-91425.619749999998</v>
      </c>
      <c r="E40" s="92">
        <v>376689.96850999998</v>
      </c>
      <c r="F40" s="92">
        <v>600730.0226599999</v>
      </c>
      <c r="G40" s="92">
        <v>664930.56201999995</v>
      </c>
      <c r="H40" s="92">
        <v>887902.51329000003</v>
      </c>
      <c r="I40" s="92">
        <v>506282.98349000019</v>
      </c>
      <c r="J40" s="153" t="s">
        <v>355</v>
      </c>
      <c r="K40" s="121"/>
    </row>
    <row r="41" spans="1:12" ht="15" customHeight="1">
      <c r="A41" s="27">
        <v>36</v>
      </c>
      <c r="B41" s="54" t="s">
        <v>356</v>
      </c>
      <c r="C41" s="93">
        <v>1659826.7613899999</v>
      </c>
      <c r="D41" s="93">
        <v>2131360.6272300002</v>
      </c>
      <c r="E41" s="93">
        <v>3128128.1807999993</v>
      </c>
      <c r="F41" s="93">
        <v>5797367.5974500012</v>
      </c>
      <c r="G41" s="93">
        <v>6829948.9721999997</v>
      </c>
      <c r="H41" s="93">
        <v>7987718.4184899991</v>
      </c>
      <c r="I41" s="93">
        <v>9109594.452510003</v>
      </c>
      <c r="J41" s="153" t="s">
        <v>419</v>
      </c>
      <c r="K41" s="121"/>
      <c r="L41" s="189"/>
    </row>
    <row r="42" spans="1:12" ht="15" customHeight="1">
      <c r="A42" s="26">
        <v>37</v>
      </c>
      <c r="B42" s="36" t="s">
        <v>358</v>
      </c>
      <c r="C42" s="92">
        <v>-57804.860219999959</v>
      </c>
      <c r="D42" s="92">
        <v>-281769.99190999992</v>
      </c>
      <c r="E42" s="92">
        <v>-400389.62400000001</v>
      </c>
      <c r="F42" s="92">
        <v>20399.803069999918</v>
      </c>
      <c r="G42" s="92">
        <v>382672.64442000008</v>
      </c>
      <c r="H42" s="92">
        <v>531459.23424999998</v>
      </c>
      <c r="I42" s="92">
        <v>919176.83755000029</v>
      </c>
      <c r="J42" s="153" t="s">
        <v>420</v>
      </c>
      <c r="K42" s="121"/>
    </row>
    <row r="43" spans="1:12" s="10" customFormat="1" ht="15" customHeight="1">
      <c r="A43" s="27">
        <v>38</v>
      </c>
      <c r="B43" s="54" t="s">
        <v>421</v>
      </c>
      <c r="C43" s="93">
        <v>1602021.9012599997</v>
      </c>
      <c r="D43" s="93">
        <v>1849590.6353599997</v>
      </c>
      <c r="E43" s="93">
        <v>2727738.5569000007</v>
      </c>
      <c r="F43" s="93">
        <v>5817767.400609999</v>
      </c>
      <c r="G43" s="93">
        <v>7212621.6167500019</v>
      </c>
      <c r="H43" s="93">
        <v>8519177.6528700013</v>
      </c>
      <c r="I43" s="93">
        <v>10028771.290130002</v>
      </c>
      <c r="J43" s="187" t="s">
        <v>361</v>
      </c>
      <c r="K43" s="121"/>
      <c r="L43" s="188"/>
    </row>
    <row r="45" spans="1:12" ht="15.75">
      <c r="B45" s="75" t="s">
        <v>363</v>
      </c>
    </row>
    <row r="47" spans="1:12" ht="15.75">
      <c r="A47" s="60"/>
      <c r="B47" s="75"/>
      <c r="J47" s="22"/>
    </row>
  </sheetData>
  <mergeCells count="2">
    <mergeCell ref="A3:J3"/>
    <mergeCell ref="A4:J4"/>
  </mergeCells>
  <pageMargins left="0.7" right="0.7" top="0.75" bottom="0.75" header="0.3" footer="0.3"/>
  <pageSetup paperSize="9" scale="5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F0"/>
    <pageSetUpPr fitToPage="1"/>
  </sheetPr>
  <dimension ref="A1:M45"/>
  <sheetViews>
    <sheetView zoomScale="70" zoomScaleNormal="70"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3.7109375" bestFit="1" customWidth="1"/>
    <col min="2" max="2" width="31.28515625" customWidth="1"/>
    <col min="3" max="9" width="17.42578125" customWidth="1"/>
    <col min="10" max="10" width="72.7109375" bestFit="1" customWidth="1"/>
    <col min="11" max="11" width="14.42578125" bestFit="1" customWidth="1"/>
    <col min="12" max="12" width="10.5703125" bestFit="1" customWidth="1"/>
  </cols>
  <sheetData>
    <row r="1" spans="1:12" hidden="1">
      <c r="A1" s="136">
        <v>1</v>
      </c>
      <c r="B1" s="1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2" s="136" customFormat="1">
      <c r="J2" s="71" t="s">
        <v>114</v>
      </c>
    </row>
    <row r="3" spans="1:12" ht="23.25" customHeight="1" thickBot="1">
      <c r="A3" s="206" t="s">
        <v>289</v>
      </c>
      <c r="B3" s="207"/>
      <c r="C3" s="207"/>
      <c r="D3" s="207"/>
      <c r="E3" s="207"/>
      <c r="F3" s="207"/>
      <c r="G3" s="207"/>
      <c r="H3" s="207"/>
      <c r="I3" s="207"/>
      <c r="J3" s="207"/>
    </row>
    <row r="4" spans="1:12" ht="23.25" customHeight="1" thickBot="1">
      <c r="A4" s="201" t="s">
        <v>34</v>
      </c>
      <c r="B4" s="202"/>
      <c r="C4" s="202"/>
      <c r="D4" s="202"/>
      <c r="E4" s="202"/>
      <c r="F4" s="202"/>
      <c r="G4" s="202"/>
      <c r="H4" s="202"/>
      <c r="I4" s="202"/>
      <c r="J4" s="202"/>
    </row>
    <row r="5" spans="1:12" ht="32.25" thickBot="1">
      <c r="A5" s="14" t="s">
        <v>116</v>
      </c>
      <c r="B5" s="14" t="s">
        <v>117</v>
      </c>
      <c r="C5" s="41" t="s">
        <v>61</v>
      </c>
      <c r="D5" s="41" t="s">
        <v>62</v>
      </c>
      <c r="E5" s="41" t="s">
        <v>63</v>
      </c>
      <c r="F5" s="41" t="s">
        <v>64</v>
      </c>
      <c r="G5" s="41" t="s">
        <v>974</v>
      </c>
      <c r="H5" s="41" t="s">
        <v>975</v>
      </c>
      <c r="I5" s="41" t="s">
        <v>978</v>
      </c>
      <c r="J5" s="14" t="s">
        <v>42</v>
      </c>
      <c r="L5" s="47"/>
    </row>
    <row r="6" spans="1:12" ht="15" customHeight="1">
      <c r="A6" s="26">
        <v>1</v>
      </c>
      <c r="B6" s="6" t="s">
        <v>365</v>
      </c>
      <c r="C6" s="92">
        <v>0</v>
      </c>
      <c r="D6" s="92">
        <v>0</v>
      </c>
      <c r="E6" s="92">
        <v>0</v>
      </c>
      <c r="F6" s="92">
        <v>0</v>
      </c>
      <c r="G6" s="92">
        <v>0</v>
      </c>
      <c r="H6" s="92">
        <v>0</v>
      </c>
      <c r="I6" s="92">
        <v>0</v>
      </c>
      <c r="J6" s="74" t="s">
        <v>366</v>
      </c>
      <c r="K6" s="121"/>
    </row>
    <row r="7" spans="1:12" ht="15" customHeight="1">
      <c r="A7" s="26">
        <v>2</v>
      </c>
      <c r="B7" s="6" t="s">
        <v>422</v>
      </c>
      <c r="C7" s="92">
        <v>2706166.0636899997</v>
      </c>
      <c r="D7" s="92">
        <v>5240808.07773</v>
      </c>
      <c r="E7" s="92">
        <v>7433254.0209499989</v>
      </c>
      <c r="F7" s="92">
        <v>10833650.726760002</v>
      </c>
      <c r="G7" s="92">
        <v>12548038.946930001</v>
      </c>
      <c r="H7" s="92">
        <v>14480810.108099999</v>
      </c>
      <c r="I7" s="92">
        <v>16276089.623360002</v>
      </c>
      <c r="J7" s="129" t="s">
        <v>368</v>
      </c>
      <c r="K7" s="121"/>
    </row>
    <row r="8" spans="1:12" ht="15" customHeight="1">
      <c r="A8" s="27">
        <v>3</v>
      </c>
      <c r="B8" s="56" t="s">
        <v>369</v>
      </c>
      <c r="C8" s="93">
        <v>2706166.0636899997</v>
      </c>
      <c r="D8" s="93">
        <v>5240808.07773</v>
      </c>
      <c r="E8" s="93">
        <v>7433254.0209499989</v>
      </c>
      <c r="F8" s="93">
        <v>10833650.726760002</v>
      </c>
      <c r="G8" s="93">
        <v>12548038.946930001</v>
      </c>
      <c r="H8" s="93">
        <v>14480810.108099999</v>
      </c>
      <c r="I8" s="93">
        <v>16276089.623360002</v>
      </c>
      <c r="J8" s="130" t="s">
        <v>370</v>
      </c>
      <c r="K8" s="121"/>
    </row>
    <row r="9" spans="1:12" ht="15" customHeight="1">
      <c r="A9" s="26">
        <v>4</v>
      </c>
      <c r="B9" s="6" t="s">
        <v>371</v>
      </c>
      <c r="C9" s="92">
        <v>-260300.14726</v>
      </c>
      <c r="D9" s="92">
        <v>-639216.39171999996</v>
      </c>
      <c r="E9" s="92">
        <v>-999938.90347000002</v>
      </c>
      <c r="F9" s="92">
        <v>-1184404.4019299999</v>
      </c>
      <c r="G9" s="92">
        <v>-1481657.7650000001</v>
      </c>
      <c r="H9" s="92">
        <v>-1911553.2605199998</v>
      </c>
      <c r="I9" s="92">
        <v>-2225443.9064599997</v>
      </c>
      <c r="J9" s="129" t="s">
        <v>372</v>
      </c>
      <c r="K9" s="121"/>
    </row>
    <row r="10" spans="1:12" s="10" customFormat="1" ht="15" customHeight="1">
      <c r="A10" s="26">
        <v>5</v>
      </c>
      <c r="B10" s="56" t="s">
        <v>373</v>
      </c>
      <c r="C10" s="93">
        <v>2445865.9163899999</v>
      </c>
      <c r="D10" s="93">
        <v>4601591.6859900001</v>
      </c>
      <c r="E10" s="93">
        <v>6433315.1174399992</v>
      </c>
      <c r="F10" s="93">
        <v>9649246.3247799985</v>
      </c>
      <c r="G10" s="93">
        <v>11066381.181890002</v>
      </c>
      <c r="H10" s="93">
        <v>12569256.847540002</v>
      </c>
      <c r="I10" s="93">
        <v>14050645.71686</v>
      </c>
      <c r="J10" s="190" t="s">
        <v>374</v>
      </c>
      <c r="K10" s="121"/>
    </row>
    <row r="11" spans="1:12" ht="15" customHeight="1">
      <c r="A11" s="27">
        <v>6</v>
      </c>
      <c r="B11" s="6" t="s">
        <v>423</v>
      </c>
      <c r="C11" s="92">
        <v>1506182.3878900001</v>
      </c>
      <c r="D11" s="92">
        <v>2520076.9052200001</v>
      </c>
      <c r="E11" s="92">
        <v>3589209.2896500006</v>
      </c>
      <c r="F11" s="92">
        <v>6222281.1604699995</v>
      </c>
      <c r="G11" s="92">
        <v>7020434.8988199988</v>
      </c>
      <c r="H11" s="92">
        <v>7550568.2678700015</v>
      </c>
      <c r="I11" s="92">
        <v>8287874.1335399989</v>
      </c>
      <c r="J11" s="191" t="s">
        <v>376</v>
      </c>
      <c r="K11" s="121"/>
    </row>
    <row r="12" spans="1:12" ht="15" customHeight="1">
      <c r="A12" s="26">
        <v>7</v>
      </c>
      <c r="B12" s="6" t="s">
        <v>377</v>
      </c>
      <c r="C12" s="92">
        <v>-68864.382840000006</v>
      </c>
      <c r="D12" s="92">
        <v>-133005.95402999999</v>
      </c>
      <c r="E12" s="92">
        <v>-214696.81598000001</v>
      </c>
      <c r="F12" s="92">
        <v>-272089.87560000003</v>
      </c>
      <c r="G12" s="92">
        <v>-348062.74640999996</v>
      </c>
      <c r="H12" s="92">
        <v>-408260.14490000001</v>
      </c>
      <c r="I12" s="92">
        <v>-451759.20937</v>
      </c>
      <c r="J12" s="191" t="s">
        <v>378</v>
      </c>
      <c r="K12" s="121"/>
    </row>
    <row r="13" spans="1:12" s="10" customFormat="1" ht="15" customHeight="1">
      <c r="A13" s="26">
        <v>8</v>
      </c>
      <c r="B13" s="56" t="s">
        <v>379</v>
      </c>
      <c r="C13" s="93">
        <v>1437318.0050199998</v>
      </c>
      <c r="D13" s="93">
        <v>2387070.9511700002</v>
      </c>
      <c r="E13" s="93">
        <v>3374512.4736500001</v>
      </c>
      <c r="F13" s="93">
        <v>5950191.2848299993</v>
      </c>
      <c r="G13" s="93">
        <v>6672372.1523800008</v>
      </c>
      <c r="H13" s="93">
        <v>7142308.1229399992</v>
      </c>
      <c r="I13" s="93">
        <v>7836114.9241200015</v>
      </c>
      <c r="J13" s="191" t="s">
        <v>380</v>
      </c>
      <c r="K13" s="121"/>
      <c r="L13" s="173"/>
    </row>
    <row r="14" spans="1:12" ht="15" customHeight="1">
      <c r="A14" s="27">
        <v>9</v>
      </c>
      <c r="B14" s="6" t="s">
        <v>381</v>
      </c>
      <c r="C14" s="92">
        <v>1008547.91133</v>
      </c>
      <c r="D14" s="92">
        <v>2214520.7347800001</v>
      </c>
      <c r="E14" s="92">
        <v>3058802.64377</v>
      </c>
      <c r="F14" s="92">
        <v>3699055.0398999997</v>
      </c>
      <c r="G14" s="92">
        <v>4394009.0294700004</v>
      </c>
      <c r="H14" s="92">
        <v>5426948.7245599991</v>
      </c>
      <c r="I14" s="92">
        <v>6214530.792679999</v>
      </c>
      <c r="J14" s="191" t="s">
        <v>382</v>
      </c>
      <c r="K14" s="121"/>
    </row>
    <row r="15" spans="1:12" ht="15" customHeight="1">
      <c r="A15" s="26">
        <v>10</v>
      </c>
      <c r="B15" s="6" t="s">
        <v>383</v>
      </c>
      <c r="C15" s="92">
        <v>188920.26843000005</v>
      </c>
      <c r="D15" s="92">
        <v>180750.11765000003</v>
      </c>
      <c r="E15" s="92">
        <v>76681.018779999984</v>
      </c>
      <c r="F15" s="92">
        <v>13755.640379999997</v>
      </c>
      <c r="G15" s="92">
        <v>-2127.9945600000174</v>
      </c>
      <c r="H15" s="92">
        <v>-40328.816149999999</v>
      </c>
      <c r="I15" s="92">
        <v>28974.001490000002</v>
      </c>
      <c r="J15" s="191" t="s">
        <v>384</v>
      </c>
      <c r="K15" s="121"/>
    </row>
    <row r="16" spans="1:12" ht="15" customHeight="1">
      <c r="A16" s="26">
        <v>11</v>
      </c>
      <c r="B16" s="6" t="s">
        <v>385</v>
      </c>
      <c r="C16" s="92">
        <v>-294010.51611000003</v>
      </c>
      <c r="D16" s="92">
        <v>-384384.82044000004</v>
      </c>
      <c r="E16" s="92">
        <v>-345751.35278999998</v>
      </c>
      <c r="F16" s="92">
        <v>-213751.66712</v>
      </c>
      <c r="G16" s="92">
        <v>-225810.20909999998</v>
      </c>
      <c r="H16" s="92">
        <v>-265157.99698999996</v>
      </c>
      <c r="I16" s="92">
        <v>-157326.78252999997</v>
      </c>
      <c r="J16" s="191" t="s">
        <v>386</v>
      </c>
      <c r="K16" s="121"/>
    </row>
    <row r="17" spans="1:13" ht="15" customHeight="1">
      <c r="A17" s="27">
        <v>12</v>
      </c>
      <c r="B17" s="6" t="s">
        <v>387</v>
      </c>
      <c r="C17" s="92">
        <v>35.375329999999998</v>
      </c>
      <c r="D17" s="92">
        <v>-18.549600000000002</v>
      </c>
      <c r="E17" s="92">
        <v>-378.19956999999999</v>
      </c>
      <c r="F17" s="92">
        <v>-350.21730000000002</v>
      </c>
      <c r="G17" s="92">
        <v>-318.20719000000003</v>
      </c>
      <c r="H17" s="92">
        <v>-288.4545</v>
      </c>
      <c r="I17" s="92">
        <v>-256.77972999999997</v>
      </c>
      <c r="J17" s="191" t="s">
        <v>388</v>
      </c>
      <c r="K17" s="121"/>
    </row>
    <row r="18" spans="1:13" ht="15" customHeight="1">
      <c r="A18" s="26">
        <v>13</v>
      </c>
      <c r="B18" s="6" t="s">
        <v>389</v>
      </c>
      <c r="C18" s="92">
        <v>-105054.87231000001</v>
      </c>
      <c r="D18" s="92">
        <v>-203653.25238000002</v>
      </c>
      <c r="E18" s="92">
        <v>-269448.53361000004</v>
      </c>
      <c r="F18" s="92">
        <v>-200346.24408</v>
      </c>
      <c r="G18" s="92">
        <v>-228256.41086999996</v>
      </c>
      <c r="H18" s="92">
        <v>-305775.26766000001</v>
      </c>
      <c r="I18" s="92">
        <v>-128609.5607999999</v>
      </c>
      <c r="J18" s="191" t="s">
        <v>390</v>
      </c>
      <c r="K18" s="121"/>
    </row>
    <row r="19" spans="1:13" ht="15" customHeight="1">
      <c r="A19" s="26">
        <v>14</v>
      </c>
      <c r="B19" s="56" t="s">
        <v>296</v>
      </c>
      <c r="C19" s="93">
        <v>903493.03900000011</v>
      </c>
      <c r="D19" s="93">
        <v>2010867.4824100002</v>
      </c>
      <c r="E19" s="93">
        <v>2789354.1101500005</v>
      </c>
      <c r="F19" s="93">
        <v>3498708.7958</v>
      </c>
      <c r="G19" s="93">
        <v>4165752.6185599999</v>
      </c>
      <c r="H19" s="93">
        <v>5121173.45689</v>
      </c>
      <c r="I19" s="93">
        <v>6085921.2318499992</v>
      </c>
      <c r="J19" s="190" t="s">
        <v>297</v>
      </c>
      <c r="K19" s="121"/>
      <c r="L19" s="188"/>
    </row>
    <row r="20" spans="1:13" ht="15" customHeight="1">
      <c r="A20" s="27">
        <v>15</v>
      </c>
      <c r="B20" s="6" t="s">
        <v>424</v>
      </c>
      <c r="C20" s="92">
        <v>-52461.822200000002</v>
      </c>
      <c r="D20" s="92">
        <v>-130518.09917</v>
      </c>
      <c r="E20" s="92">
        <v>-162406.71132</v>
      </c>
      <c r="F20" s="92">
        <v>-165657.71511999998</v>
      </c>
      <c r="G20" s="92">
        <v>-169021.39366999999</v>
      </c>
      <c r="H20" s="92">
        <v>-179902.88128999999</v>
      </c>
      <c r="I20" s="92">
        <v>-181034.00716000001</v>
      </c>
      <c r="J20" s="191" t="s">
        <v>392</v>
      </c>
      <c r="K20" s="121"/>
    </row>
    <row r="21" spans="1:13" s="10" customFormat="1" ht="15" customHeight="1">
      <c r="A21" s="26">
        <v>16</v>
      </c>
      <c r="B21" s="56" t="s">
        <v>425</v>
      </c>
      <c r="C21" s="93">
        <v>851031.21679000009</v>
      </c>
      <c r="D21" s="93">
        <v>1880349.3832400001</v>
      </c>
      <c r="E21" s="93">
        <v>2626947.3988200002</v>
      </c>
      <c r="F21" s="93">
        <v>3333051.0806799997</v>
      </c>
      <c r="G21" s="93">
        <v>3996731.2248800001</v>
      </c>
      <c r="H21" s="93">
        <v>4941270.5756000001</v>
      </c>
      <c r="I21" s="93">
        <v>5904887.2246999992</v>
      </c>
      <c r="J21" s="190" t="s">
        <v>394</v>
      </c>
      <c r="K21" s="121"/>
    </row>
    <row r="22" spans="1:13" ht="15" customHeight="1">
      <c r="A22" s="26">
        <v>17</v>
      </c>
      <c r="B22" s="6" t="s">
        <v>395</v>
      </c>
      <c r="C22" s="92">
        <v>737749.75310000009</v>
      </c>
      <c r="D22" s="92">
        <v>2142548.1558600003</v>
      </c>
      <c r="E22" s="92">
        <v>3225580.9444999993</v>
      </c>
      <c r="F22" s="92">
        <v>3867858.0414800001</v>
      </c>
      <c r="G22" s="92">
        <v>4539448.0689400006</v>
      </c>
      <c r="H22" s="92">
        <v>5802491.1346500004</v>
      </c>
      <c r="I22" s="92">
        <v>6838982.0132899992</v>
      </c>
      <c r="J22" s="191" t="s">
        <v>396</v>
      </c>
      <c r="K22" s="121"/>
    </row>
    <row r="23" spans="1:13" ht="15" customHeight="1">
      <c r="A23" s="27">
        <v>18</v>
      </c>
      <c r="B23" s="6" t="s">
        <v>310</v>
      </c>
      <c r="C23" s="92">
        <v>-227179.20209000001</v>
      </c>
      <c r="D23" s="92">
        <v>-565970.35528999998</v>
      </c>
      <c r="E23" s="92">
        <v>-906940.46097999997</v>
      </c>
      <c r="F23" s="92">
        <v>-1107914.3326600001</v>
      </c>
      <c r="G23" s="92">
        <v>-1351742.2096699998</v>
      </c>
      <c r="H23" s="92">
        <v>-1769247.3715900001</v>
      </c>
      <c r="I23" s="92">
        <v>-2083167.7384300001</v>
      </c>
      <c r="J23" s="191" t="s">
        <v>397</v>
      </c>
      <c r="K23" s="121"/>
    </row>
    <row r="24" spans="1:13" ht="15" customHeight="1">
      <c r="A24" s="26">
        <v>19</v>
      </c>
      <c r="B24" s="6" t="s">
        <v>314</v>
      </c>
      <c r="C24" s="92">
        <v>137751.78093999997</v>
      </c>
      <c r="D24" s="92">
        <v>119963.27965</v>
      </c>
      <c r="E24" s="92">
        <v>90800.752199999988</v>
      </c>
      <c r="F24" s="92">
        <v>248942.20895</v>
      </c>
      <c r="G24" s="92">
        <v>264616.18891000003</v>
      </c>
      <c r="H24" s="92">
        <v>289625.36829000007</v>
      </c>
      <c r="I24" s="92">
        <v>471744.85691999999</v>
      </c>
      <c r="J24" s="191" t="s">
        <v>398</v>
      </c>
      <c r="K24" s="121"/>
    </row>
    <row r="25" spans="1:13" ht="15" customHeight="1">
      <c r="A25" s="26">
        <v>20</v>
      </c>
      <c r="B25" s="6" t="s">
        <v>426</v>
      </c>
      <c r="C25" s="92">
        <v>648322.33193999995</v>
      </c>
      <c r="D25" s="92">
        <v>1696541.0802099998</v>
      </c>
      <c r="E25" s="92">
        <v>2409441.2356999996</v>
      </c>
      <c r="F25" s="92">
        <v>3008885.9177400004</v>
      </c>
      <c r="G25" s="92">
        <v>3452322.0481699998</v>
      </c>
      <c r="H25" s="92">
        <v>4322869.1313499995</v>
      </c>
      <c r="I25" s="92">
        <v>5227559.1317699989</v>
      </c>
      <c r="J25" s="191" t="s">
        <v>400</v>
      </c>
      <c r="K25" s="121"/>
    </row>
    <row r="26" spans="1:13" ht="15" customHeight="1">
      <c r="A26" s="27">
        <v>21</v>
      </c>
      <c r="B26" s="6" t="s">
        <v>401</v>
      </c>
      <c r="C26" s="92">
        <v>-46572.408459999999</v>
      </c>
      <c r="D26" s="92">
        <v>-118069.14985</v>
      </c>
      <c r="E26" s="92">
        <v>-144679.91951000001</v>
      </c>
      <c r="F26" s="92">
        <v>-143163.28383</v>
      </c>
      <c r="G26" s="92">
        <v>-140504.33244999999</v>
      </c>
      <c r="H26" s="92">
        <v>-145429.98266000001</v>
      </c>
      <c r="I26" s="92">
        <v>-144937.24428000001</v>
      </c>
      <c r="J26" s="191" t="s">
        <v>402</v>
      </c>
      <c r="K26" s="121"/>
    </row>
    <row r="27" spans="1:13" s="10" customFormat="1" ht="15" customHeight="1">
      <c r="A27" s="26">
        <v>22</v>
      </c>
      <c r="B27" s="56" t="s">
        <v>427</v>
      </c>
      <c r="C27" s="93">
        <v>601749.92348999996</v>
      </c>
      <c r="D27" s="93">
        <v>1578471.9303699997</v>
      </c>
      <c r="E27" s="93">
        <v>2264761.31623</v>
      </c>
      <c r="F27" s="93">
        <v>2865722.63393</v>
      </c>
      <c r="G27" s="93">
        <v>3311817.7157199997</v>
      </c>
      <c r="H27" s="93">
        <v>4177439.1486999993</v>
      </c>
      <c r="I27" s="93">
        <v>5082621.8874999993</v>
      </c>
      <c r="J27" s="190" t="s">
        <v>404</v>
      </c>
      <c r="K27" s="121"/>
      <c r="L27" s="188"/>
      <c r="M27" s="121"/>
    </row>
    <row r="28" spans="1:13" ht="15" customHeight="1">
      <c r="A28" s="26">
        <v>23</v>
      </c>
      <c r="B28" s="56" t="s">
        <v>405</v>
      </c>
      <c r="C28" s="93">
        <v>249281.29326999999</v>
      </c>
      <c r="D28" s="93">
        <v>301877.45284000004</v>
      </c>
      <c r="E28" s="93">
        <v>362186.08259000001</v>
      </c>
      <c r="F28" s="93">
        <v>467328.44675000006</v>
      </c>
      <c r="G28" s="93">
        <v>684913.50915000006</v>
      </c>
      <c r="H28" s="93">
        <v>763831.42687000008</v>
      </c>
      <c r="I28" s="93">
        <v>822265.33718000003</v>
      </c>
      <c r="J28" s="190" t="s">
        <v>406</v>
      </c>
      <c r="K28" s="121"/>
      <c r="L28" s="188"/>
    </row>
    <row r="29" spans="1:13" ht="15" customHeight="1">
      <c r="A29" s="27">
        <v>24</v>
      </c>
      <c r="B29" s="6" t="s">
        <v>428</v>
      </c>
      <c r="C29" s="92">
        <v>96435.119510000004</v>
      </c>
      <c r="D29" s="92">
        <v>152547.76973</v>
      </c>
      <c r="E29" s="92">
        <v>259375.94646999997</v>
      </c>
      <c r="F29" s="92">
        <v>386217.48611</v>
      </c>
      <c r="G29" s="92">
        <v>495789.95192000008</v>
      </c>
      <c r="H29" s="92">
        <v>570921.46436999994</v>
      </c>
      <c r="I29" s="92">
        <v>671141.97039999999</v>
      </c>
      <c r="J29" s="191" t="s">
        <v>299</v>
      </c>
      <c r="K29" s="121"/>
    </row>
    <row r="30" spans="1:13" ht="15" customHeight="1">
      <c r="A30" s="26">
        <v>25</v>
      </c>
      <c r="B30" s="6" t="s">
        <v>332</v>
      </c>
      <c r="C30" s="92">
        <v>2162.5173200000004</v>
      </c>
      <c r="D30" s="92">
        <v>3516.6696000000002</v>
      </c>
      <c r="E30" s="92">
        <v>5504.9548799999993</v>
      </c>
      <c r="F30" s="92">
        <v>7365.44146</v>
      </c>
      <c r="G30" s="92">
        <v>8059.2348000000002</v>
      </c>
      <c r="H30" s="92">
        <v>9796.6874599999992</v>
      </c>
      <c r="I30" s="92">
        <v>13314.151970000001</v>
      </c>
      <c r="J30" s="191" t="s">
        <v>333</v>
      </c>
      <c r="K30" s="121"/>
    </row>
    <row r="31" spans="1:13" ht="15" customHeight="1">
      <c r="A31" s="26">
        <v>26</v>
      </c>
      <c r="B31" s="6" t="s">
        <v>407</v>
      </c>
      <c r="C31" s="92">
        <v>43122.86606</v>
      </c>
      <c r="D31" s="92">
        <v>84421.972299999994</v>
      </c>
      <c r="E31" s="92">
        <v>144946.25330000001</v>
      </c>
      <c r="F31" s="92">
        <v>214423.7605</v>
      </c>
      <c r="G31" s="92">
        <v>243499.73777000001</v>
      </c>
      <c r="H31" s="92">
        <v>282936.13719000004</v>
      </c>
      <c r="I31" s="92">
        <v>340492.78149000002</v>
      </c>
      <c r="J31" s="191" t="s">
        <v>335</v>
      </c>
      <c r="K31" s="121"/>
    </row>
    <row r="32" spans="1:13" ht="15" customHeight="1">
      <c r="A32" s="27">
        <v>27</v>
      </c>
      <c r="B32" s="6" t="s">
        <v>429</v>
      </c>
      <c r="C32" s="92">
        <v>-178.62774000000002</v>
      </c>
      <c r="D32" s="92">
        <v>1473.9168099999997</v>
      </c>
      <c r="E32" s="92">
        <v>2728.99881</v>
      </c>
      <c r="F32" s="92">
        <v>3488.9182299999998</v>
      </c>
      <c r="G32" s="92">
        <v>5143.1135699999995</v>
      </c>
      <c r="H32" s="92">
        <v>6276.4502700000003</v>
      </c>
      <c r="I32" s="92">
        <v>9479.7671699999992</v>
      </c>
      <c r="J32" s="191" t="s">
        <v>337</v>
      </c>
      <c r="K32" s="121"/>
    </row>
    <row r="33" spans="1:13" ht="15" customHeight="1">
      <c r="A33" s="26">
        <v>28</v>
      </c>
      <c r="B33" s="6" t="s">
        <v>408</v>
      </c>
      <c r="C33" s="92">
        <v>13215.87141</v>
      </c>
      <c r="D33" s="92">
        <v>28156.415590000001</v>
      </c>
      <c r="E33" s="92">
        <v>75628.326100000006</v>
      </c>
      <c r="F33" s="92">
        <v>95520.904339999994</v>
      </c>
      <c r="G33" s="92">
        <v>139151.17033999998</v>
      </c>
      <c r="H33" s="92">
        <v>163189.35986</v>
      </c>
      <c r="I33" s="92">
        <v>188354.88438999996</v>
      </c>
      <c r="J33" s="191" t="s">
        <v>339</v>
      </c>
      <c r="K33" s="121"/>
    </row>
    <row r="34" spans="1:13" ht="15" customHeight="1">
      <c r="A34" s="26">
        <v>29</v>
      </c>
      <c r="B34" s="6" t="s">
        <v>409</v>
      </c>
      <c r="C34" s="92">
        <v>0</v>
      </c>
      <c r="D34" s="92">
        <v>0</v>
      </c>
      <c r="E34" s="92">
        <v>0</v>
      </c>
      <c r="F34" s="92">
        <v>0</v>
      </c>
      <c r="G34" s="92">
        <v>0</v>
      </c>
      <c r="H34" s="92">
        <v>0</v>
      </c>
      <c r="I34" s="92">
        <v>0</v>
      </c>
      <c r="J34" s="191" t="s">
        <v>410</v>
      </c>
      <c r="K34" s="121"/>
    </row>
    <row r="35" spans="1:13" ht="15" customHeight="1">
      <c r="A35" s="27">
        <v>30</v>
      </c>
      <c r="B35" s="6" t="s">
        <v>411</v>
      </c>
      <c r="C35" s="92">
        <v>0</v>
      </c>
      <c r="D35" s="92">
        <v>0</v>
      </c>
      <c r="E35" s="92">
        <v>0</v>
      </c>
      <c r="F35" s="92">
        <v>0</v>
      </c>
      <c r="G35" s="92">
        <v>0</v>
      </c>
      <c r="H35" s="92">
        <v>0</v>
      </c>
      <c r="I35" s="92">
        <v>0</v>
      </c>
      <c r="J35" s="191" t="s">
        <v>412</v>
      </c>
      <c r="K35" s="121"/>
    </row>
    <row r="36" spans="1:13" s="10" customFormat="1" ht="15" customHeight="1">
      <c r="A36" s="26">
        <v>31</v>
      </c>
      <c r="B36" s="56" t="s">
        <v>346</v>
      </c>
      <c r="C36" s="93">
        <v>58322.627110000001</v>
      </c>
      <c r="D36" s="93">
        <v>117568.97438</v>
      </c>
      <c r="E36" s="93">
        <v>228808.53320000001</v>
      </c>
      <c r="F36" s="93">
        <v>320799.02460999996</v>
      </c>
      <c r="G36" s="93">
        <v>395853.25659</v>
      </c>
      <c r="H36" s="93">
        <v>462198.63485999999</v>
      </c>
      <c r="I36" s="93">
        <v>551641.58510000003</v>
      </c>
      <c r="J36" s="190" t="s">
        <v>413</v>
      </c>
      <c r="K36" s="121"/>
      <c r="L36" s="188"/>
    </row>
    <row r="37" spans="1:13" ht="15" customHeight="1">
      <c r="A37" s="26">
        <v>32</v>
      </c>
      <c r="B37" s="6" t="s">
        <v>414</v>
      </c>
      <c r="C37" s="92">
        <v>287393.78567000001</v>
      </c>
      <c r="D37" s="92">
        <v>336856.24819999997</v>
      </c>
      <c r="E37" s="92">
        <v>392753.49585999997</v>
      </c>
      <c r="F37" s="92">
        <v>532746.90825999994</v>
      </c>
      <c r="G37" s="92">
        <v>784850.20447</v>
      </c>
      <c r="H37" s="92">
        <v>872554.25638000015</v>
      </c>
      <c r="I37" s="92">
        <v>941765.72245999996</v>
      </c>
      <c r="J37" s="191" t="s">
        <v>415</v>
      </c>
      <c r="K37" s="121"/>
    </row>
    <row r="38" spans="1:13" ht="15" customHeight="1">
      <c r="A38" s="27">
        <v>33</v>
      </c>
      <c r="B38" s="6" t="s">
        <v>416</v>
      </c>
      <c r="C38" s="92">
        <v>10687.516890000001</v>
      </c>
      <c r="D38" s="92">
        <v>34582.625679999997</v>
      </c>
      <c r="E38" s="92">
        <v>27991.35456</v>
      </c>
      <c r="F38" s="92">
        <v>39749.818179999995</v>
      </c>
      <c r="G38" s="92">
        <v>-38998.109120000001</v>
      </c>
      <c r="H38" s="92">
        <v>-64475.692240000004</v>
      </c>
      <c r="I38" s="92">
        <v>-44327.801180000002</v>
      </c>
      <c r="J38" s="191" t="s">
        <v>417</v>
      </c>
      <c r="K38" s="121"/>
    </row>
    <row r="39" spans="1:13" ht="15" customHeight="1">
      <c r="A39" s="26">
        <v>34</v>
      </c>
      <c r="B39" s="6" t="s">
        <v>352</v>
      </c>
      <c r="C39" s="92">
        <v>298081.30258000002</v>
      </c>
      <c r="D39" s="92">
        <v>371438.87390000006</v>
      </c>
      <c r="E39" s="92">
        <v>420744.85044999997</v>
      </c>
      <c r="F39" s="92">
        <v>572496.72646999999</v>
      </c>
      <c r="G39" s="92">
        <v>745852.09535999992</v>
      </c>
      <c r="H39" s="92">
        <v>808078.56415999995</v>
      </c>
      <c r="I39" s="92">
        <v>897437.92129999993</v>
      </c>
      <c r="J39" s="191" t="s">
        <v>353</v>
      </c>
      <c r="K39" s="121"/>
    </row>
    <row r="40" spans="1:13" ht="15" customHeight="1">
      <c r="A40" s="26">
        <v>35</v>
      </c>
      <c r="B40" s="6" t="s">
        <v>354</v>
      </c>
      <c r="C40" s="92">
        <v>39637.318879999992</v>
      </c>
      <c r="D40" s="92">
        <v>94821.848840000021</v>
      </c>
      <c r="E40" s="92">
        <v>107779.7917</v>
      </c>
      <c r="F40" s="92">
        <v>107796.03297999999</v>
      </c>
      <c r="G40" s="92">
        <v>146159.23512999999</v>
      </c>
      <c r="H40" s="92">
        <v>137247.44237</v>
      </c>
      <c r="I40" s="92">
        <v>-2866.6691900000005</v>
      </c>
      <c r="J40" s="191" t="s">
        <v>355</v>
      </c>
      <c r="K40" s="121"/>
      <c r="M40" s="121"/>
    </row>
    <row r="41" spans="1:13" ht="15" customHeight="1">
      <c r="A41" s="27">
        <v>36</v>
      </c>
      <c r="B41" s="56" t="s">
        <v>430</v>
      </c>
      <c r="C41" s="93">
        <v>258443.98368999999</v>
      </c>
      <c r="D41" s="93">
        <v>276617.02505000005</v>
      </c>
      <c r="E41" s="93">
        <v>312965.05877</v>
      </c>
      <c r="F41" s="93">
        <v>464700.69349999999</v>
      </c>
      <c r="G41" s="93">
        <v>599692.86022999999</v>
      </c>
      <c r="H41" s="93">
        <v>670831.12179999985</v>
      </c>
      <c r="I41" s="93">
        <v>900304.59051999997</v>
      </c>
      <c r="J41" s="190" t="s">
        <v>419</v>
      </c>
      <c r="K41" s="121"/>
      <c r="L41" s="189"/>
    </row>
    <row r="42" spans="1:13" ht="33" customHeight="1">
      <c r="A42" s="26">
        <v>37</v>
      </c>
      <c r="B42" s="36" t="s">
        <v>358</v>
      </c>
      <c r="C42" s="92">
        <v>1485.9070299999989</v>
      </c>
      <c r="D42" s="92">
        <v>17508.341199999999</v>
      </c>
      <c r="E42" s="92">
        <v>-14405.280599999998</v>
      </c>
      <c r="F42" s="92">
        <v>75171.533160000006</v>
      </c>
      <c r="G42" s="92">
        <v>110557.30321999999</v>
      </c>
      <c r="H42" s="92">
        <v>165212.30534000002</v>
      </c>
      <c r="I42" s="92">
        <v>212315.93417999998</v>
      </c>
      <c r="J42" s="191" t="s">
        <v>420</v>
      </c>
      <c r="K42" s="121"/>
    </row>
    <row r="43" spans="1:13" s="10" customFormat="1" ht="15" customHeight="1">
      <c r="A43" s="26">
        <v>38</v>
      </c>
      <c r="B43" s="56" t="s">
        <v>421</v>
      </c>
      <c r="C43" s="93">
        <v>259929.89073000001</v>
      </c>
      <c r="D43" s="93">
        <v>294125.36625000002</v>
      </c>
      <c r="E43" s="93">
        <v>298559.77816000005</v>
      </c>
      <c r="F43" s="93">
        <v>539872.22665999993</v>
      </c>
      <c r="G43" s="93">
        <v>710250.16347000015</v>
      </c>
      <c r="H43" s="93">
        <v>836043.42717000004</v>
      </c>
      <c r="I43" s="93">
        <v>1112620.52471</v>
      </c>
      <c r="J43" s="190" t="s">
        <v>361</v>
      </c>
      <c r="K43" s="121"/>
      <c r="L43" s="188"/>
    </row>
    <row r="45" spans="1:13" ht="15.75">
      <c r="B45" s="75" t="s">
        <v>363</v>
      </c>
    </row>
  </sheetData>
  <mergeCells count="2">
    <mergeCell ref="A3:J3"/>
    <mergeCell ref="A4:J4"/>
  </mergeCells>
  <pageMargins left="0.7" right="0.7" top="0.75" bottom="0.75" header="0.3" footer="0.3"/>
  <pageSetup paperSize="9" scale="4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F0"/>
    <pageSetUpPr fitToPage="1"/>
  </sheetPr>
  <dimension ref="A1:J42"/>
  <sheetViews>
    <sheetView zoomScale="85" zoomScaleNormal="85" zoomScaleSheetLayoutView="100" workbookViewId="0">
      <pane xSplit="2" ySplit="5" topLeftCell="C6" activePane="bottomRight" state="frozen"/>
      <selection pane="topRight"/>
      <selection pane="bottomLeft"/>
      <selection pane="bottomRight" activeCell="A2" sqref="A2"/>
    </sheetView>
  </sheetViews>
  <sheetFormatPr defaultRowHeight="15"/>
  <cols>
    <col min="1" max="1" width="3.7109375" bestFit="1" customWidth="1"/>
    <col min="2" max="2" width="13.28515625" bestFit="1" customWidth="1"/>
    <col min="3" max="9" width="15.28515625" customWidth="1"/>
    <col min="10" max="10" width="38.28515625" bestFit="1" customWidth="1"/>
  </cols>
  <sheetData>
    <row r="1" spans="1:10" hidden="1">
      <c r="A1" s="136">
        <v>1</v>
      </c>
      <c r="B1" s="1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0" s="136" customFormat="1">
      <c r="J2" s="71" t="s">
        <v>114</v>
      </c>
    </row>
    <row r="3" spans="1:10" ht="23.25" thickBot="1">
      <c r="A3" s="206" t="s">
        <v>289</v>
      </c>
      <c r="B3" s="207"/>
      <c r="C3" s="207"/>
      <c r="D3" s="207"/>
      <c r="E3" s="207"/>
      <c r="F3" s="207"/>
      <c r="G3" s="207"/>
      <c r="H3" s="207"/>
      <c r="I3" s="207"/>
      <c r="J3" s="207"/>
    </row>
    <row r="4" spans="1:10" ht="23.25" thickBot="1">
      <c r="A4" s="201" t="s">
        <v>35</v>
      </c>
      <c r="B4" s="202"/>
      <c r="C4" s="202"/>
      <c r="D4" s="202"/>
      <c r="E4" s="202"/>
      <c r="F4" s="202"/>
      <c r="G4" s="202"/>
      <c r="H4" s="202"/>
      <c r="I4" s="202"/>
      <c r="J4" s="202"/>
    </row>
    <row r="5" spans="1:10" s="51" customFormat="1" ht="32.25" thickBot="1">
      <c r="A5" s="50" t="s">
        <v>116</v>
      </c>
      <c r="B5" s="50" t="s">
        <v>117</v>
      </c>
      <c r="C5" s="41" t="s">
        <v>61</v>
      </c>
      <c r="D5" s="41" t="s">
        <v>62</v>
      </c>
      <c r="E5" s="41" t="s">
        <v>63</v>
      </c>
      <c r="F5" s="41" t="s">
        <v>64</v>
      </c>
      <c r="G5" s="41" t="s">
        <v>974</v>
      </c>
      <c r="H5" s="41" t="s">
        <v>975</v>
      </c>
      <c r="I5" s="41" t="s">
        <v>978</v>
      </c>
      <c r="J5" s="50" t="s">
        <v>42</v>
      </c>
    </row>
    <row r="6" spans="1:10">
      <c r="A6" s="26">
        <v>1</v>
      </c>
      <c r="B6" s="6" t="s">
        <v>431</v>
      </c>
      <c r="C6" s="131">
        <v>572650.90250899992</v>
      </c>
      <c r="D6" s="131">
        <v>1148910.2694930001</v>
      </c>
      <c r="E6" s="131">
        <v>1725362.348916</v>
      </c>
      <c r="F6" s="131">
        <v>2299054.37788</v>
      </c>
      <c r="G6" s="131">
        <v>2873474.3666929998</v>
      </c>
      <c r="H6" s="131">
        <v>3451427.7887380002</v>
      </c>
      <c r="I6" s="131">
        <v>4036377.0518660001</v>
      </c>
      <c r="J6" s="72" t="s">
        <v>432</v>
      </c>
    </row>
    <row r="7" spans="1:10">
      <c r="A7" s="26">
        <v>2</v>
      </c>
      <c r="B7" s="6" t="s">
        <v>395</v>
      </c>
      <c r="C7" s="131">
        <v>1621790.8170811601</v>
      </c>
      <c r="D7" s="131">
        <v>2785274.5208405904</v>
      </c>
      <c r="E7" s="131">
        <v>3853364.2024165299</v>
      </c>
      <c r="F7" s="131">
        <v>4954219.1817529295</v>
      </c>
      <c r="G7" s="131">
        <v>6248911.4382719295</v>
      </c>
      <c r="H7" s="131">
        <v>7583719.2928591305</v>
      </c>
      <c r="I7" s="131">
        <v>9037066.0527736694</v>
      </c>
      <c r="J7" s="72" t="s">
        <v>433</v>
      </c>
    </row>
    <row r="8" spans="1:10" s="51" customFormat="1"/>
    <row r="14" spans="1:10">
      <c r="C14" s="25"/>
      <c r="D14" s="25"/>
      <c r="E14" s="25"/>
      <c r="F14" s="25"/>
      <c r="G14" s="25"/>
      <c r="H14" s="25"/>
      <c r="I14" s="25"/>
    </row>
    <row r="15" spans="1:10">
      <c r="B15" s="6"/>
      <c r="C15" s="25"/>
      <c r="D15" s="25"/>
      <c r="E15" s="25"/>
      <c r="F15" s="25"/>
      <c r="G15" s="25"/>
      <c r="H15" s="25"/>
      <c r="I15" s="25"/>
    </row>
    <row r="16" spans="1:10">
      <c r="C16" s="25"/>
      <c r="D16" s="25"/>
      <c r="E16" s="25"/>
      <c r="F16" s="25"/>
      <c r="G16" s="25"/>
      <c r="H16" s="25"/>
      <c r="I16" s="25"/>
    </row>
    <row r="17" spans="3:9">
      <c r="C17" s="25"/>
      <c r="D17" s="25"/>
      <c r="E17" s="25"/>
      <c r="F17" s="25"/>
      <c r="G17" s="25"/>
      <c r="H17" s="25"/>
      <c r="I17" s="25"/>
    </row>
    <row r="18" spans="3:9">
      <c r="C18" s="25"/>
      <c r="D18" s="25"/>
      <c r="E18" s="25"/>
      <c r="F18" s="25"/>
      <c r="G18" s="25"/>
      <c r="H18" s="25"/>
      <c r="I18" s="25"/>
    </row>
    <row r="19" spans="3:9">
      <c r="C19" s="25"/>
      <c r="D19" s="25"/>
      <c r="E19" s="25"/>
      <c r="F19" s="25"/>
      <c r="G19" s="25"/>
      <c r="H19" s="25"/>
      <c r="I19" s="25"/>
    </row>
    <row r="20" spans="3:9">
      <c r="C20" s="25"/>
      <c r="D20" s="25"/>
      <c r="E20" s="25"/>
      <c r="F20" s="25"/>
      <c r="G20" s="25"/>
      <c r="H20" s="25"/>
      <c r="I20" s="25"/>
    </row>
    <row r="21" spans="3:9">
      <c r="C21" s="25"/>
      <c r="D21" s="25"/>
      <c r="E21" s="25"/>
      <c r="F21" s="25"/>
      <c r="G21" s="25"/>
      <c r="H21" s="25"/>
      <c r="I21" s="25"/>
    </row>
    <row r="22" spans="3:9">
      <c r="C22" s="25"/>
      <c r="D22" s="25"/>
      <c r="E22" s="25"/>
      <c r="F22" s="25"/>
      <c r="G22" s="25"/>
      <c r="H22" s="25"/>
      <c r="I22" s="25"/>
    </row>
    <row r="23" spans="3:9">
      <c r="C23" s="25"/>
      <c r="D23" s="25"/>
      <c r="E23" s="25"/>
      <c r="F23" s="25"/>
      <c r="G23" s="25"/>
      <c r="H23" s="25"/>
      <c r="I23" s="25"/>
    </row>
    <row r="24" spans="3:9">
      <c r="C24" s="25"/>
      <c r="D24" s="25"/>
      <c r="E24" s="25"/>
      <c r="F24" s="25"/>
      <c r="G24" s="25"/>
      <c r="H24" s="25"/>
      <c r="I24" s="25"/>
    </row>
    <row r="25" spans="3:9">
      <c r="C25" s="25"/>
      <c r="D25" s="25"/>
      <c r="E25" s="25"/>
      <c r="F25" s="25"/>
      <c r="G25" s="25"/>
      <c r="H25" s="25"/>
      <c r="I25" s="25"/>
    </row>
    <row r="26" spans="3:9">
      <c r="C26" s="25"/>
      <c r="D26" s="25"/>
      <c r="E26" s="25"/>
      <c r="F26" s="25"/>
      <c r="G26" s="25"/>
      <c r="H26" s="25"/>
      <c r="I26" s="25"/>
    </row>
    <row r="27" spans="3:9">
      <c r="C27" s="25"/>
      <c r="D27" s="25"/>
      <c r="E27" s="25"/>
      <c r="F27" s="25"/>
      <c r="G27" s="25"/>
      <c r="H27" s="25"/>
      <c r="I27" s="25"/>
    </row>
    <row r="28" spans="3:9">
      <c r="C28" s="25"/>
      <c r="D28" s="25"/>
      <c r="E28" s="25"/>
      <c r="F28" s="25"/>
      <c r="G28" s="25"/>
      <c r="H28" s="25"/>
      <c r="I28" s="25"/>
    </row>
    <row r="29" spans="3:9">
      <c r="C29" s="25"/>
      <c r="D29" s="25"/>
      <c r="E29" s="25"/>
      <c r="F29" s="25"/>
      <c r="G29" s="25"/>
      <c r="H29" s="25"/>
      <c r="I29" s="25"/>
    </row>
    <row r="30" spans="3:9">
      <c r="C30" s="25"/>
      <c r="D30" s="25"/>
      <c r="E30" s="25"/>
      <c r="F30" s="25"/>
      <c r="G30" s="25"/>
      <c r="H30" s="25"/>
      <c r="I30" s="25"/>
    </row>
    <row r="31" spans="3:9">
      <c r="C31" s="25"/>
      <c r="D31" s="25"/>
      <c r="E31" s="25"/>
      <c r="F31" s="25"/>
      <c r="G31" s="25"/>
      <c r="H31" s="25"/>
      <c r="I31" s="25"/>
    </row>
    <row r="32" spans="3:9">
      <c r="C32" s="25"/>
      <c r="D32" s="25"/>
      <c r="E32" s="25"/>
      <c r="F32" s="25"/>
      <c r="G32" s="25"/>
      <c r="H32" s="25"/>
      <c r="I32" s="25"/>
    </row>
    <row r="33" spans="3:9">
      <c r="C33" s="25"/>
      <c r="D33" s="25"/>
      <c r="E33" s="25"/>
      <c r="F33" s="25"/>
      <c r="G33" s="25"/>
      <c r="H33" s="25"/>
      <c r="I33" s="25"/>
    </row>
    <row r="34" spans="3:9">
      <c r="C34" s="25"/>
      <c r="D34" s="25"/>
      <c r="E34" s="25"/>
      <c r="F34" s="25"/>
      <c r="G34" s="25"/>
      <c r="H34" s="25"/>
      <c r="I34" s="25"/>
    </row>
    <row r="35" spans="3:9">
      <c r="C35" s="25"/>
      <c r="D35" s="25"/>
      <c r="E35" s="25"/>
      <c r="F35" s="25"/>
      <c r="G35" s="25"/>
      <c r="H35" s="25"/>
      <c r="I35" s="25"/>
    </row>
    <row r="36" spans="3:9">
      <c r="C36" s="25"/>
      <c r="D36" s="25"/>
      <c r="E36" s="25"/>
      <c r="F36" s="25"/>
      <c r="G36" s="25"/>
      <c r="H36" s="25"/>
      <c r="I36" s="25"/>
    </row>
    <row r="37" spans="3:9">
      <c r="C37" s="25"/>
      <c r="D37" s="25"/>
      <c r="E37" s="25"/>
      <c r="F37" s="25"/>
      <c r="G37" s="25"/>
      <c r="H37" s="25"/>
      <c r="I37" s="25"/>
    </row>
    <row r="38" spans="3:9">
      <c r="C38" s="25"/>
      <c r="D38" s="25"/>
      <c r="E38" s="25"/>
      <c r="F38" s="25"/>
      <c r="G38" s="25"/>
      <c r="H38" s="25"/>
      <c r="I38" s="25"/>
    </row>
    <row r="39" spans="3:9">
      <c r="C39" s="25"/>
      <c r="D39" s="25"/>
      <c r="E39" s="25"/>
      <c r="F39" s="25"/>
      <c r="G39" s="25"/>
      <c r="H39" s="25"/>
      <c r="I39" s="25"/>
    </row>
    <row r="40" spans="3:9">
      <c r="C40" s="25"/>
      <c r="D40" s="25"/>
      <c r="E40" s="25"/>
      <c r="F40" s="25"/>
      <c r="G40" s="25"/>
      <c r="H40" s="25"/>
      <c r="I40" s="25"/>
    </row>
    <row r="41" spans="3:9">
      <c r="C41" s="25"/>
      <c r="D41" s="25"/>
      <c r="E41" s="25"/>
      <c r="F41" s="25"/>
      <c r="G41" s="25"/>
      <c r="H41" s="25"/>
      <c r="I41" s="25"/>
    </row>
    <row r="42" spans="3:9">
      <c r="C42" s="25"/>
      <c r="D42" s="25"/>
      <c r="E42" s="25"/>
      <c r="F42" s="25"/>
      <c r="G42" s="25"/>
      <c r="H42" s="25"/>
      <c r="I42" s="25"/>
    </row>
  </sheetData>
  <mergeCells count="2">
    <mergeCell ref="A3:J3"/>
    <mergeCell ref="A4:J4"/>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00B0F0"/>
    <pageSetUpPr fitToPage="1"/>
  </sheetPr>
  <dimension ref="A1:K9"/>
  <sheetViews>
    <sheetView zoomScaleNormal="100" workbookViewId="0">
      <pane xSplit="2" ySplit="5" topLeftCell="C6" activePane="bottomRight" state="frozen"/>
      <selection pane="topRight"/>
      <selection pane="bottomLeft"/>
      <selection pane="bottomRight" activeCell="A2" sqref="A2"/>
    </sheetView>
  </sheetViews>
  <sheetFormatPr defaultRowHeight="15"/>
  <cols>
    <col min="1" max="1" width="4.42578125" customWidth="1"/>
    <col min="2" max="2" width="13.5703125" bestFit="1" customWidth="1"/>
    <col min="3" max="9" width="15" customWidth="1"/>
    <col min="10" max="10" width="37.7109375" bestFit="1" customWidth="1"/>
    <col min="11" max="11" width="15.28515625" bestFit="1" customWidth="1"/>
  </cols>
  <sheetData>
    <row r="1" spans="1:11" hidden="1">
      <c r="A1" s="136">
        <v>1</v>
      </c>
      <c r="B1" s="1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s="136" customFormat="1">
      <c r="J2" s="71" t="s">
        <v>114</v>
      </c>
    </row>
    <row r="3" spans="1:11" ht="23.25" thickBot="1">
      <c r="A3" s="206" t="s">
        <v>289</v>
      </c>
      <c r="B3" s="207"/>
      <c r="C3" s="207"/>
      <c r="D3" s="207"/>
      <c r="E3" s="207"/>
      <c r="F3" s="207"/>
      <c r="G3" s="207"/>
      <c r="H3" s="207"/>
      <c r="I3" s="207"/>
      <c r="J3" s="207"/>
    </row>
    <row r="4" spans="1:11" ht="23.25" thickBot="1">
      <c r="A4" s="201" t="s">
        <v>36</v>
      </c>
      <c r="B4" s="202"/>
      <c r="C4" s="202"/>
      <c r="D4" s="202"/>
      <c r="E4" s="202"/>
      <c r="F4" s="202"/>
      <c r="G4" s="202"/>
      <c r="H4" s="202"/>
      <c r="I4" s="202"/>
      <c r="J4" s="202"/>
    </row>
    <row r="5" spans="1:11" ht="32.25" thickBot="1">
      <c r="A5" s="14" t="s">
        <v>116</v>
      </c>
      <c r="B5" s="14" t="s">
        <v>117</v>
      </c>
      <c r="C5" s="41" t="s">
        <v>61</v>
      </c>
      <c r="D5" s="41" t="s">
        <v>62</v>
      </c>
      <c r="E5" s="41" t="s">
        <v>63</v>
      </c>
      <c r="F5" s="41" t="s">
        <v>64</v>
      </c>
      <c r="G5" s="41" t="s">
        <v>974</v>
      </c>
      <c r="H5" s="41" t="s">
        <v>975</v>
      </c>
      <c r="I5" s="41" t="s">
        <v>978</v>
      </c>
      <c r="J5" s="14" t="s">
        <v>42</v>
      </c>
    </row>
    <row r="6" spans="1:11">
      <c r="A6">
        <v>1</v>
      </c>
      <c r="B6" s="6" t="s">
        <v>431</v>
      </c>
      <c r="C6" s="89">
        <v>21726363.300525002</v>
      </c>
      <c r="D6" s="89">
        <v>45706112.71380499</v>
      </c>
      <c r="E6" s="89">
        <v>69295675.701290011</v>
      </c>
      <c r="F6" s="89">
        <v>93215491.219504997</v>
      </c>
      <c r="G6" s="89">
        <v>117364701.037745</v>
      </c>
      <c r="H6" s="89">
        <v>141062722.18319401</v>
      </c>
      <c r="I6" s="89">
        <v>165279808.590949</v>
      </c>
      <c r="J6" s="72" t="s">
        <v>432</v>
      </c>
      <c r="K6" s="121"/>
    </row>
    <row r="7" spans="1:11">
      <c r="A7">
        <v>2</v>
      </c>
      <c r="B7" s="6" t="s">
        <v>395</v>
      </c>
      <c r="C7" s="89">
        <v>19478032.534817997</v>
      </c>
      <c r="D7" s="89">
        <v>40011500.422343999</v>
      </c>
      <c r="E7" s="89">
        <v>62884633.743450999</v>
      </c>
      <c r="F7" s="89">
        <v>80288954.545588002</v>
      </c>
      <c r="G7" s="89">
        <v>101202743.57394201</v>
      </c>
      <c r="H7" s="89">
        <v>122099059.485269</v>
      </c>
      <c r="I7" s="89">
        <v>145010764.096558</v>
      </c>
      <c r="J7" s="72" t="s">
        <v>433</v>
      </c>
      <c r="K7" s="121"/>
    </row>
    <row r="9" spans="1:11">
      <c r="B9" s="56"/>
    </row>
  </sheetData>
  <mergeCells count="2">
    <mergeCell ref="A3:J3"/>
    <mergeCell ref="A4:J4"/>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9"/>
  <sheetViews>
    <sheetView showGridLines="0" view="pageBreakPreview" zoomScaleNormal="100" zoomScaleSheetLayoutView="100" workbookViewId="0"/>
  </sheetViews>
  <sheetFormatPr defaultRowHeight="15"/>
  <cols>
    <col min="1" max="1" width="3.28515625" style="16" customWidth="1"/>
    <col min="2" max="2" width="3.28515625" customWidth="1"/>
    <col min="3" max="3" width="62.28515625" bestFit="1" customWidth="1"/>
    <col min="4" max="4" width="7" customWidth="1"/>
    <col min="5" max="5" width="61.7109375" customWidth="1"/>
  </cols>
  <sheetData>
    <row r="1" spans="2:6">
      <c r="B1" s="17"/>
    </row>
    <row r="2" spans="2:6">
      <c r="B2" s="17"/>
    </row>
    <row r="3" spans="2:6">
      <c r="B3" s="17"/>
    </row>
    <row r="4" spans="2:6">
      <c r="B4" s="17"/>
    </row>
    <row r="5" spans="2:6">
      <c r="B5" s="17"/>
    </row>
    <row r="6" spans="2:6">
      <c r="B6" s="17"/>
    </row>
    <row r="7" spans="2:6">
      <c r="B7" s="17"/>
    </row>
    <row r="8" spans="2:6">
      <c r="B8" s="17"/>
      <c r="C8" s="95" t="s">
        <v>976</v>
      </c>
      <c r="D8" s="95"/>
      <c r="E8" s="95" t="s">
        <v>1</v>
      </c>
    </row>
    <row r="9" spans="2:6">
      <c r="B9" s="17"/>
      <c r="F9" s="15"/>
    </row>
    <row r="10" spans="2:6" ht="102" customHeight="1">
      <c r="B10" s="17"/>
      <c r="C10" s="96" t="s">
        <v>2</v>
      </c>
      <c r="D10" s="96"/>
      <c r="E10" s="123" t="s">
        <v>3</v>
      </c>
    </row>
    <row r="11" spans="2:6">
      <c r="B11" s="17"/>
      <c r="C11" s="30"/>
      <c r="E11" s="122"/>
    </row>
    <row r="12" spans="2:6">
      <c r="B12" s="17"/>
    </row>
    <row r="13" spans="2:6">
      <c r="B13" s="17"/>
      <c r="E13" s="30"/>
    </row>
    <row r="14" spans="2:6">
      <c r="B14" s="17"/>
    </row>
    <row r="15" spans="2:6">
      <c r="B15" s="17"/>
    </row>
    <row r="16" spans="2:6">
      <c r="B16" s="17"/>
    </row>
    <row r="17" spans="2:2">
      <c r="B17" s="17"/>
    </row>
    <row r="18" spans="2:2">
      <c r="B18" s="17"/>
    </row>
    <row r="19" spans="2:2">
      <c r="B19" s="17"/>
    </row>
    <row r="20" spans="2:2">
      <c r="B20" s="17"/>
    </row>
    <row r="21" spans="2:2">
      <c r="B21" s="17"/>
    </row>
    <row r="22" spans="2:2">
      <c r="B22" s="17"/>
    </row>
    <row r="23" spans="2:2">
      <c r="B23" s="17"/>
    </row>
    <row r="24" spans="2:2">
      <c r="B24" s="17"/>
    </row>
    <row r="25" spans="2:2">
      <c r="B25" s="17"/>
    </row>
    <row r="26" spans="2:2">
      <c r="B26" s="17"/>
    </row>
    <row r="27" spans="2:2">
      <c r="B27" s="17"/>
    </row>
    <row r="28" spans="2:2">
      <c r="B28" s="17"/>
    </row>
    <row r="29" spans="2:2">
      <c r="B29" s="17"/>
    </row>
  </sheetData>
  <pageMargins left="0.7" right="0.7" top="0.75" bottom="0.75" header="0.3" footer="0.3"/>
  <pageSetup paperSize="9" scale="8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9:D54"/>
  <sheetViews>
    <sheetView showGridLines="0" workbookViewId="0"/>
  </sheetViews>
  <sheetFormatPr defaultRowHeight="15"/>
  <cols>
    <col min="1" max="1" width="3.28515625" style="16" customWidth="1"/>
  </cols>
  <sheetData>
    <row r="9" spans="4:4">
      <c r="D9" t="s">
        <v>287</v>
      </c>
    </row>
    <row r="10" spans="4:4">
      <c r="D10" t="s">
        <v>288</v>
      </c>
    </row>
    <row r="50" spans="3:3">
      <c r="C50">
        <v>0</v>
      </c>
    </row>
    <row r="54" spans="3:3">
      <c r="C54">
        <v>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00B050"/>
    <pageSetUpPr fitToPage="1"/>
  </sheetPr>
  <dimension ref="A1:AQ61"/>
  <sheetViews>
    <sheetView zoomScale="80" zoomScaleNormal="80" zoomScaleSheetLayoutView="70" workbookViewId="0">
      <pane xSplit="2" ySplit="5" topLeftCell="C6" activePane="bottomRight" state="frozen"/>
      <selection pane="topRight" activeCell="I67" sqref="I67"/>
      <selection pane="bottomLeft" activeCell="I67" sqref="I67"/>
      <selection pane="bottomRight" activeCell="A2" sqref="A2"/>
    </sheetView>
  </sheetViews>
  <sheetFormatPr defaultColWidth="9.28515625" defaultRowHeight="15"/>
  <cols>
    <col min="1" max="1" width="9.28515625" style="8"/>
    <col min="2" max="2" width="44.5703125" style="36" customWidth="1"/>
    <col min="3" max="3" width="20.5703125" style="7" bestFit="1" customWidth="1"/>
    <col min="4" max="9" width="20.5703125" style="7" customWidth="1"/>
    <col min="10" max="10" width="61.28515625" style="36" bestFit="1" customWidth="1"/>
    <col min="11" max="46" width="26.28515625" style="6" customWidth="1"/>
    <col min="47" max="47" width="0" style="6" hidden="1" customWidth="1"/>
    <col min="48" max="48" width="21.5703125" style="6" customWidth="1"/>
    <col min="49" max="16384" width="9.28515625" style="6"/>
  </cols>
  <sheetData>
    <row r="1" spans="1:43" hidden="1">
      <c r="A1" s="8">
        <v>1</v>
      </c>
      <c r="B1" s="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43">
      <c r="A2" s="6"/>
      <c r="B2" s="6"/>
      <c r="C2" s="6"/>
      <c r="D2" s="6"/>
      <c r="E2" s="6"/>
      <c r="F2" s="6"/>
      <c r="G2" s="6"/>
      <c r="H2" s="6"/>
      <c r="I2" s="6"/>
      <c r="J2" s="71" t="s">
        <v>114</v>
      </c>
    </row>
    <row r="3" spans="1:43" ht="38.25" customHeight="1" thickBot="1">
      <c r="A3" s="199" t="s">
        <v>115</v>
      </c>
      <c r="B3" s="200"/>
      <c r="C3" s="200"/>
      <c r="D3" s="200"/>
      <c r="E3" s="200"/>
      <c r="F3" s="200"/>
      <c r="G3" s="200"/>
      <c r="H3" s="200"/>
      <c r="I3" s="200"/>
      <c r="J3" s="205"/>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row>
    <row r="4" spans="1:43" ht="39.75" customHeight="1" thickBot="1">
      <c r="A4" s="206" t="s">
        <v>38</v>
      </c>
      <c r="B4" s="207"/>
      <c r="C4" s="207"/>
      <c r="D4" s="207"/>
      <c r="E4" s="207"/>
      <c r="F4" s="207"/>
      <c r="G4" s="207"/>
      <c r="H4" s="207"/>
      <c r="I4" s="207"/>
      <c r="J4" s="209"/>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row>
    <row r="5" spans="1:43" ht="32.25" thickBot="1">
      <c r="A5" s="14" t="s">
        <v>116</v>
      </c>
      <c r="B5" s="37" t="s">
        <v>117</v>
      </c>
      <c r="C5" s="41" t="s">
        <v>61</v>
      </c>
      <c r="D5" s="41" t="s">
        <v>62</v>
      </c>
      <c r="E5" s="41" t="s">
        <v>63</v>
      </c>
      <c r="F5" s="41" t="s">
        <v>64</v>
      </c>
      <c r="G5" s="41" t="s">
        <v>974</v>
      </c>
      <c r="H5" s="41" t="s">
        <v>975</v>
      </c>
      <c r="I5" s="41" t="s">
        <v>978</v>
      </c>
      <c r="J5" s="37" t="s">
        <v>42</v>
      </c>
    </row>
    <row r="6" spans="1:43">
      <c r="A6" s="8">
        <v>1</v>
      </c>
      <c r="B6" s="36" t="s">
        <v>434</v>
      </c>
      <c r="C6" s="90">
        <v>4089686.6662699999</v>
      </c>
      <c r="D6" s="90">
        <v>3865629.5059999996</v>
      </c>
      <c r="E6" s="90">
        <v>4283972.3394499999</v>
      </c>
      <c r="F6" s="90">
        <v>3938162.8204399995</v>
      </c>
      <c r="G6" s="90">
        <v>3661090.8852499998</v>
      </c>
      <c r="H6" s="90">
        <v>3639515.3792099999</v>
      </c>
      <c r="I6" s="90">
        <v>3416670.5982400002</v>
      </c>
      <c r="J6" s="68" t="s">
        <v>119</v>
      </c>
      <c r="K6" s="120"/>
    </row>
    <row r="7" spans="1:43">
      <c r="A7" s="8">
        <f t="shared" ref="A7:A57" si="1">A6+1</f>
        <v>2</v>
      </c>
      <c r="B7" s="36" t="s">
        <v>435</v>
      </c>
      <c r="C7" s="90">
        <v>0</v>
      </c>
      <c r="D7" s="90">
        <v>0</v>
      </c>
      <c r="E7" s="90">
        <v>0</v>
      </c>
      <c r="F7" s="90">
        <v>0</v>
      </c>
      <c r="G7" s="90">
        <v>0</v>
      </c>
      <c r="H7" s="90">
        <v>0</v>
      </c>
      <c r="I7" s="90">
        <v>0</v>
      </c>
      <c r="J7" s="68" t="s">
        <v>121</v>
      </c>
      <c r="K7" s="120"/>
    </row>
    <row r="8" spans="1:43">
      <c r="A8" s="8">
        <f t="shared" si="1"/>
        <v>3</v>
      </c>
      <c r="B8" s="36" t="s">
        <v>436</v>
      </c>
      <c r="C8" s="90">
        <v>6434802.3777600005</v>
      </c>
      <c r="D8" s="90">
        <v>5988229.4625699995</v>
      </c>
      <c r="E8" s="90">
        <v>6058006.0894099995</v>
      </c>
      <c r="F8" s="90">
        <v>6892597.2766799992</v>
      </c>
      <c r="G8" s="90">
        <v>7023344.0280200001</v>
      </c>
      <c r="H8" s="90">
        <v>6659669.4339699997</v>
      </c>
      <c r="I8" s="90">
        <v>6819169.2182200011</v>
      </c>
      <c r="J8" s="68" t="s">
        <v>437</v>
      </c>
      <c r="K8" s="120"/>
    </row>
    <row r="9" spans="1:43">
      <c r="A9" s="8">
        <f t="shared" si="1"/>
        <v>4</v>
      </c>
      <c r="B9" s="36" t="s">
        <v>438</v>
      </c>
      <c r="C9" s="90">
        <v>2359148.6899900003</v>
      </c>
      <c r="D9" s="90">
        <v>2367708.4833200001</v>
      </c>
      <c r="E9" s="90">
        <v>2433599.8466799995</v>
      </c>
      <c r="F9" s="90">
        <v>2365980.4454800002</v>
      </c>
      <c r="G9" s="90">
        <v>2407192.3991000005</v>
      </c>
      <c r="H9" s="90">
        <v>2472158.2983900001</v>
      </c>
      <c r="I9" s="90">
        <v>2525531.8170599998</v>
      </c>
      <c r="J9" s="68" t="s">
        <v>439</v>
      </c>
      <c r="K9" s="120"/>
    </row>
    <row r="10" spans="1:43">
      <c r="A10" s="8">
        <f t="shared" si="1"/>
        <v>5</v>
      </c>
      <c r="B10" s="36" t="s">
        <v>440</v>
      </c>
      <c r="C10" s="90">
        <v>0</v>
      </c>
      <c r="D10" s="90">
        <v>0</v>
      </c>
      <c r="E10" s="90">
        <v>0</v>
      </c>
      <c r="F10" s="90">
        <v>0</v>
      </c>
      <c r="G10" s="90">
        <v>0</v>
      </c>
      <c r="H10" s="90">
        <v>0</v>
      </c>
      <c r="I10" s="90">
        <v>0</v>
      </c>
      <c r="J10" s="68" t="s">
        <v>441</v>
      </c>
      <c r="K10" s="120"/>
    </row>
    <row r="11" spans="1:43">
      <c r="A11" s="8">
        <f t="shared" si="1"/>
        <v>6</v>
      </c>
      <c r="B11" s="36" t="s">
        <v>442</v>
      </c>
      <c r="C11" s="90">
        <v>10089144.387949999</v>
      </c>
      <c r="D11" s="90">
        <v>10408091.532419998</v>
      </c>
      <c r="E11" s="90">
        <v>10228669.54587</v>
      </c>
      <c r="F11" s="90">
        <v>10479935.38209</v>
      </c>
      <c r="G11" s="90">
        <v>10608022.086659998</v>
      </c>
      <c r="H11" s="90">
        <v>10916765.966880001</v>
      </c>
      <c r="I11" s="90">
        <v>11285645.69392</v>
      </c>
      <c r="J11" s="68" t="s">
        <v>443</v>
      </c>
      <c r="K11" s="120"/>
    </row>
    <row r="12" spans="1:43" ht="30">
      <c r="A12" s="8">
        <f t="shared" si="1"/>
        <v>7</v>
      </c>
      <c r="B12" s="36" t="s">
        <v>444</v>
      </c>
      <c r="C12" s="90">
        <v>0</v>
      </c>
      <c r="D12" s="90">
        <v>0</v>
      </c>
      <c r="E12" s="90">
        <v>0</v>
      </c>
      <c r="F12" s="90">
        <v>0</v>
      </c>
      <c r="G12" s="90">
        <v>0</v>
      </c>
      <c r="H12" s="90">
        <v>0</v>
      </c>
      <c r="I12" s="90">
        <v>0</v>
      </c>
      <c r="J12" s="68" t="s">
        <v>445</v>
      </c>
      <c r="K12" s="120"/>
    </row>
    <row r="13" spans="1:43" ht="30">
      <c r="A13" s="8">
        <f t="shared" si="1"/>
        <v>8</v>
      </c>
      <c r="B13" s="36" t="s">
        <v>446</v>
      </c>
      <c r="C13" s="90">
        <v>0</v>
      </c>
      <c r="D13" s="90">
        <v>0</v>
      </c>
      <c r="E13" s="90">
        <v>0</v>
      </c>
      <c r="F13" s="90">
        <v>0</v>
      </c>
      <c r="G13" s="90">
        <v>0</v>
      </c>
      <c r="H13" s="90">
        <v>0</v>
      </c>
      <c r="I13" s="90">
        <v>0</v>
      </c>
      <c r="J13" s="68" t="s">
        <v>447</v>
      </c>
      <c r="K13" s="120"/>
    </row>
    <row r="14" spans="1:43" ht="30">
      <c r="A14" s="8">
        <f t="shared" si="1"/>
        <v>9</v>
      </c>
      <c r="B14" s="36" t="s">
        <v>448</v>
      </c>
      <c r="C14" s="90">
        <v>0</v>
      </c>
      <c r="D14" s="90">
        <v>0</v>
      </c>
      <c r="E14" s="90">
        <v>0</v>
      </c>
      <c r="F14" s="90">
        <v>0</v>
      </c>
      <c r="G14" s="90">
        <v>0</v>
      </c>
      <c r="H14" s="90">
        <v>0</v>
      </c>
      <c r="I14" s="90">
        <v>0</v>
      </c>
      <c r="J14" s="68" t="s">
        <v>449</v>
      </c>
      <c r="K14" s="120"/>
    </row>
    <row r="15" spans="1:43">
      <c r="A15" s="8">
        <f t="shared" si="1"/>
        <v>10</v>
      </c>
      <c r="B15" s="36" t="s">
        <v>450</v>
      </c>
      <c r="C15" s="90">
        <v>3722630.1376999994</v>
      </c>
      <c r="D15" s="90">
        <v>3771708.5341200009</v>
      </c>
      <c r="E15" s="90">
        <v>3418883.6768199992</v>
      </c>
      <c r="F15" s="90">
        <v>3413358.6885999995</v>
      </c>
      <c r="G15" s="90">
        <v>3492278.5355099998</v>
      </c>
      <c r="H15" s="90">
        <v>3423536.8035399993</v>
      </c>
      <c r="I15" s="90">
        <v>3589141.2563400008</v>
      </c>
      <c r="J15" s="68" t="s">
        <v>451</v>
      </c>
      <c r="K15" s="120"/>
    </row>
    <row r="16" spans="1:43">
      <c r="A16" s="8">
        <f t="shared" si="1"/>
        <v>11</v>
      </c>
      <c r="B16" s="36" t="s">
        <v>452</v>
      </c>
      <c r="C16" s="90">
        <v>0</v>
      </c>
      <c r="D16" s="90">
        <v>0</v>
      </c>
      <c r="E16" s="90">
        <v>0</v>
      </c>
      <c r="F16" s="90">
        <v>0</v>
      </c>
      <c r="G16" s="90">
        <v>0</v>
      </c>
      <c r="H16" s="90">
        <v>0</v>
      </c>
      <c r="I16" s="90">
        <v>0</v>
      </c>
      <c r="J16" s="68" t="s">
        <v>453</v>
      </c>
      <c r="K16" s="120"/>
    </row>
    <row r="17" spans="1:11">
      <c r="A17" s="8">
        <f t="shared" si="1"/>
        <v>12</v>
      </c>
      <c r="B17" s="36" t="s">
        <v>454</v>
      </c>
      <c r="C17" s="90">
        <v>0</v>
      </c>
      <c r="D17" s="90">
        <v>0</v>
      </c>
      <c r="E17" s="90">
        <v>0</v>
      </c>
      <c r="F17" s="90">
        <v>0</v>
      </c>
      <c r="G17" s="90">
        <v>0</v>
      </c>
      <c r="H17" s="90">
        <v>0</v>
      </c>
      <c r="I17" s="90">
        <v>0</v>
      </c>
      <c r="J17" s="68" t="s">
        <v>455</v>
      </c>
      <c r="K17" s="120"/>
    </row>
    <row r="18" spans="1:11">
      <c r="A18" s="8">
        <f t="shared" si="1"/>
        <v>13</v>
      </c>
      <c r="B18" s="36" t="s">
        <v>456</v>
      </c>
      <c r="C18" s="90">
        <v>0</v>
      </c>
      <c r="D18" s="90">
        <v>0</v>
      </c>
      <c r="E18" s="90">
        <v>0</v>
      </c>
      <c r="F18" s="90">
        <v>0</v>
      </c>
      <c r="G18" s="90">
        <v>0</v>
      </c>
      <c r="H18" s="90">
        <v>0</v>
      </c>
      <c r="I18" s="90">
        <v>0</v>
      </c>
      <c r="J18" s="68" t="s">
        <v>143</v>
      </c>
      <c r="K18" s="120"/>
    </row>
    <row r="19" spans="1:11">
      <c r="A19" s="8">
        <f t="shared" si="1"/>
        <v>14</v>
      </c>
      <c r="B19" s="36" t="s">
        <v>144</v>
      </c>
      <c r="C19" s="90">
        <v>8240</v>
      </c>
      <c r="D19" s="90">
        <v>8240</v>
      </c>
      <c r="E19" s="90">
        <v>8240</v>
      </c>
      <c r="F19" s="90">
        <v>8240</v>
      </c>
      <c r="G19" s="90">
        <v>8240</v>
      </c>
      <c r="H19" s="90">
        <v>8805</v>
      </c>
      <c r="I19" s="90">
        <v>8805</v>
      </c>
      <c r="J19" s="68" t="s">
        <v>145</v>
      </c>
      <c r="K19" s="120"/>
    </row>
    <row r="20" spans="1:11">
      <c r="A20" s="77">
        <f t="shared" si="1"/>
        <v>15</v>
      </c>
      <c r="B20" s="78" t="s">
        <v>457</v>
      </c>
      <c r="C20" s="90">
        <v>59143.05</v>
      </c>
      <c r="D20" s="90">
        <v>59143.05</v>
      </c>
      <c r="E20" s="90">
        <v>59143.05</v>
      </c>
      <c r="F20" s="90">
        <v>59143.05</v>
      </c>
      <c r="G20" s="90">
        <v>55678.05</v>
      </c>
      <c r="H20" s="90">
        <v>55678.05</v>
      </c>
      <c r="I20" s="90">
        <v>55678.05</v>
      </c>
      <c r="J20" s="86" t="s">
        <v>147</v>
      </c>
      <c r="K20" s="120"/>
    </row>
    <row r="21" spans="1:11" ht="30">
      <c r="A21" s="8">
        <f t="shared" si="1"/>
        <v>16</v>
      </c>
      <c r="B21" s="36" t="s">
        <v>458</v>
      </c>
      <c r="C21" s="90">
        <v>0</v>
      </c>
      <c r="D21" s="90">
        <v>0</v>
      </c>
      <c r="E21" s="90">
        <v>0</v>
      </c>
      <c r="F21" s="90">
        <v>0</v>
      </c>
      <c r="G21" s="90">
        <v>0</v>
      </c>
      <c r="H21" s="90">
        <v>0</v>
      </c>
      <c r="I21" s="90">
        <v>0</v>
      </c>
      <c r="J21" s="68" t="s">
        <v>149</v>
      </c>
      <c r="K21" s="120"/>
    </row>
    <row r="22" spans="1:11">
      <c r="A22" s="8">
        <f t="shared" si="1"/>
        <v>17</v>
      </c>
      <c r="B22" s="36" t="s">
        <v>459</v>
      </c>
      <c r="C22" s="90">
        <v>0</v>
      </c>
      <c r="D22" s="90">
        <v>0</v>
      </c>
      <c r="E22" s="90">
        <v>0</v>
      </c>
      <c r="F22" s="90">
        <v>0</v>
      </c>
      <c r="G22" s="90">
        <v>0</v>
      </c>
      <c r="H22" s="90">
        <v>0</v>
      </c>
      <c r="I22" s="90">
        <v>0</v>
      </c>
      <c r="J22" s="68" t="s">
        <v>151</v>
      </c>
      <c r="K22" s="120"/>
    </row>
    <row r="23" spans="1:11">
      <c r="A23" s="8">
        <f t="shared" si="1"/>
        <v>18</v>
      </c>
      <c r="B23" s="36" t="s">
        <v>460</v>
      </c>
      <c r="C23" s="90">
        <v>0</v>
      </c>
      <c r="D23" s="90">
        <v>0</v>
      </c>
      <c r="E23" s="90">
        <v>0</v>
      </c>
      <c r="F23" s="90">
        <v>0</v>
      </c>
      <c r="G23" s="90">
        <v>0</v>
      </c>
      <c r="H23" s="90">
        <v>0</v>
      </c>
      <c r="I23" s="90">
        <v>0</v>
      </c>
      <c r="J23" s="68" t="s">
        <v>153</v>
      </c>
      <c r="K23" s="120"/>
    </row>
    <row r="24" spans="1:11">
      <c r="A24" s="8">
        <f t="shared" si="1"/>
        <v>19</v>
      </c>
      <c r="B24" s="36" t="s">
        <v>154</v>
      </c>
      <c r="C24" s="90">
        <v>0</v>
      </c>
      <c r="D24" s="90">
        <v>0</v>
      </c>
      <c r="E24" s="90">
        <v>0</v>
      </c>
      <c r="F24" s="90">
        <v>0</v>
      </c>
      <c r="G24" s="90">
        <v>0</v>
      </c>
      <c r="H24" s="90">
        <v>0</v>
      </c>
      <c r="I24" s="90">
        <v>0</v>
      </c>
      <c r="J24" s="68" t="s">
        <v>155</v>
      </c>
      <c r="K24" s="120"/>
    </row>
    <row r="25" spans="1:11">
      <c r="A25" s="8">
        <f t="shared" si="1"/>
        <v>20</v>
      </c>
      <c r="B25" s="36" t="s">
        <v>461</v>
      </c>
      <c r="C25" s="90">
        <v>0</v>
      </c>
      <c r="D25" s="90">
        <v>0</v>
      </c>
      <c r="E25" s="90">
        <v>0</v>
      </c>
      <c r="F25" s="90">
        <v>0</v>
      </c>
      <c r="G25" s="90">
        <v>0</v>
      </c>
      <c r="H25" s="90">
        <v>0</v>
      </c>
      <c r="I25" s="90">
        <v>0</v>
      </c>
      <c r="J25" s="68"/>
      <c r="K25" s="120"/>
    </row>
    <row r="26" spans="1:11" ht="30">
      <c r="A26" s="8">
        <f t="shared" si="1"/>
        <v>21</v>
      </c>
      <c r="B26" s="36" t="s">
        <v>462</v>
      </c>
      <c r="C26" s="90">
        <v>0</v>
      </c>
      <c r="D26" s="90">
        <v>0</v>
      </c>
      <c r="E26" s="90">
        <v>0</v>
      </c>
      <c r="F26" s="90">
        <v>0</v>
      </c>
      <c r="G26" s="90">
        <v>0</v>
      </c>
      <c r="H26" s="90">
        <v>0</v>
      </c>
      <c r="I26" s="90">
        <v>0</v>
      </c>
      <c r="J26" s="68"/>
      <c r="K26" s="120"/>
    </row>
    <row r="27" spans="1:11">
      <c r="A27" s="8">
        <f t="shared" si="1"/>
        <v>22</v>
      </c>
      <c r="B27" s="36" t="s">
        <v>463</v>
      </c>
      <c r="C27" s="90">
        <v>355</v>
      </c>
      <c r="D27" s="90">
        <v>355</v>
      </c>
      <c r="E27" s="90">
        <v>355</v>
      </c>
      <c r="F27" s="90">
        <v>355</v>
      </c>
      <c r="G27" s="90">
        <v>355</v>
      </c>
      <c r="H27" s="90">
        <v>355</v>
      </c>
      <c r="I27" s="90">
        <v>355</v>
      </c>
      <c r="J27" s="68" t="s">
        <v>159</v>
      </c>
      <c r="K27" s="120"/>
    </row>
    <row r="28" spans="1:11" s="56" customFormat="1">
      <c r="A28" s="55">
        <f t="shared" si="1"/>
        <v>23</v>
      </c>
      <c r="B28" s="54" t="s">
        <v>160</v>
      </c>
      <c r="C28" s="91">
        <v>26763150.309859999</v>
      </c>
      <c r="D28" s="91">
        <v>26469105.56859</v>
      </c>
      <c r="E28" s="91">
        <v>26490869.548400003</v>
      </c>
      <c r="F28" s="91">
        <v>27157772.663469989</v>
      </c>
      <c r="G28" s="91">
        <v>27256200.98474</v>
      </c>
      <c r="H28" s="91">
        <v>27176483.932190001</v>
      </c>
      <c r="I28" s="91">
        <v>27700996.633959994</v>
      </c>
      <c r="J28" s="73" t="s">
        <v>44</v>
      </c>
      <c r="K28" s="120"/>
    </row>
    <row r="29" spans="1:11">
      <c r="A29" s="8">
        <f t="shared" si="1"/>
        <v>24</v>
      </c>
      <c r="B29" s="36" t="s">
        <v>464</v>
      </c>
      <c r="C29" s="90">
        <v>1411388.9886</v>
      </c>
      <c r="D29" s="90">
        <v>1443323.67215</v>
      </c>
      <c r="E29" s="90">
        <v>1521496.2715800002</v>
      </c>
      <c r="F29" s="90">
        <v>1564703.8119599996</v>
      </c>
      <c r="G29" s="90">
        <v>1522553.3419899996</v>
      </c>
      <c r="H29" s="90">
        <v>1532070.5821000005</v>
      </c>
      <c r="I29" s="90">
        <v>1469396.5463499997</v>
      </c>
      <c r="J29" s="68" t="s">
        <v>162</v>
      </c>
      <c r="K29" s="120"/>
    </row>
    <row r="30" spans="1:11">
      <c r="A30" s="8">
        <f t="shared" si="1"/>
        <v>25</v>
      </c>
      <c r="B30" s="36" t="s">
        <v>465</v>
      </c>
      <c r="C30" s="90">
        <v>1263449.3045199998</v>
      </c>
      <c r="D30" s="90">
        <v>1243174.5023700001</v>
      </c>
      <c r="E30" s="90">
        <v>1180930.7245599998</v>
      </c>
      <c r="F30" s="90">
        <v>1184219.6771800003</v>
      </c>
      <c r="G30" s="90">
        <v>1341537.7758100003</v>
      </c>
      <c r="H30" s="90">
        <v>1436107.0330099997</v>
      </c>
      <c r="I30" s="90">
        <v>1225884.70187</v>
      </c>
      <c r="J30" s="68" t="s">
        <v>164</v>
      </c>
      <c r="K30" s="120"/>
    </row>
    <row r="31" spans="1:11">
      <c r="A31" s="8">
        <f t="shared" si="1"/>
        <v>26</v>
      </c>
      <c r="B31" s="36" t="s">
        <v>466</v>
      </c>
      <c r="C31" s="90">
        <v>1899850.01639</v>
      </c>
      <c r="D31" s="90">
        <v>1878889.8402600002</v>
      </c>
      <c r="E31" s="90">
        <v>1861550.8504900001</v>
      </c>
      <c r="F31" s="90">
        <v>1844837.3520199999</v>
      </c>
      <c r="G31" s="90">
        <v>1848717.81317</v>
      </c>
      <c r="H31" s="90">
        <v>1838677.6232700001</v>
      </c>
      <c r="I31" s="90">
        <v>1844582.3475900001</v>
      </c>
      <c r="J31" s="68" t="s">
        <v>168</v>
      </c>
      <c r="K31" s="120"/>
    </row>
    <row r="32" spans="1:11">
      <c r="A32" s="8">
        <f t="shared" si="1"/>
        <v>27</v>
      </c>
      <c r="B32" s="36" t="s">
        <v>467</v>
      </c>
      <c r="C32" s="90">
        <v>65758.56237</v>
      </c>
      <c r="D32" s="90">
        <v>65531.51599</v>
      </c>
      <c r="E32" s="90">
        <v>65395.149460000001</v>
      </c>
      <c r="F32" s="90">
        <v>65153.735670000002</v>
      </c>
      <c r="G32" s="90">
        <v>65017.583669999993</v>
      </c>
      <c r="H32" s="90">
        <v>64881.721780000007</v>
      </c>
      <c r="I32" s="90">
        <v>66570.338540000012</v>
      </c>
      <c r="J32" s="68" t="s">
        <v>178</v>
      </c>
      <c r="K32" s="120"/>
    </row>
    <row r="33" spans="1:11">
      <c r="A33" s="8">
        <f t="shared" si="1"/>
        <v>28</v>
      </c>
      <c r="B33" s="36" t="s">
        <v>468</v>
      </c>
      <c r="C33" s="90">
        <v>314004.71499000001</v>
      </c>
      <c r="D33" s="90">
        <v>316882.48307999998</v>
      </c>
      <c r="E33" s="90">
        <v>309408.01857999997</v>
      </c>
      <c r="F33" s="90">
        <v>313774.30699999997</v>
      </c>
      <c r="G33" s="90">
        <v>234818.39656000002</v>
      </c>
      <c r="H33" s="90">
        <v>241807.79097</v>
      </c>
      <c r="I33" s="90">
        <v>244880.24028999996</v>
      </c>
      <c r="J33" s="68" t="s">
        <v>180</v>
      </c>
      <c r="K33" s="120"/>
    </row>
    <row r="34" spans="1:11">
      <c r="A34" s="8">
        <f t="shared" si="1"/>
        <v>29</v>
      </c>
      <c r="B34" s="36" t="s">
        <v>183</v>
      </c>
      <c r="C34" s="90">
        <v>2273053.7431399999</v>
      </c>
      <c r="D34" s="90">
        <v>2340570.1104600001</v>
      </c>
      <c r="E34" s="90">
        <v>2339144.01615</v>
      </c>
      <c r="F34" s="90">
        <v>2389432.4428400001</v>
      </c>
      <c r="G34" s="90">
        <v>2209920.51938</v>
      </c>
      <c r="H34" s="90">
        <v>2595588.3512399993</v>
      </c>
      <c r="I34" s="90">
        <v>2585373.3077000002</v>
      </c>
      <c r="J34" s="68" t="s">
        <v>184</v>
      </c>
      <c r="K34" s="120"/>
    </row>
    <row r="35" spans="1:11" s="56" customFormat="1">
      <c r="A35" s="55">
        <f t="shared" si="1"/>
        <v>30</v>
      </c>
      <c r="B35" s="54" t="s">
        <v>469</v>
      </c>
      <c r="C35" s="91">
        <v>7227505.3304600008</v>
      </c>
      <c r="D35" s="91">
        <v>7288372.124739999</v>
      </c>
      <c r="E35" s="91">
        <v>7277925.0312700011</v>
      </c>
      <c r="F35" s="91">
        <v>7362121.3271400006</v>
      </c>
      <c r="G35" s="91">
        <v>7222565.4310300015</v>
      </c>
      <c r="H35" s="91">
        <v>7709133.10286</v>
      </c>
      <c r="I35" s="91">
        <v>7436687.4828199986</v>
      </c>
      <c r="J35" s="73" t="s">
        <v>46</v>
      </c>
      <c r="K35" s="120"/>
    </row>
    <row r="36" spans="1:11" s="56" customFormat="1">
      <c r="A36" s="55">
        <f t="shared" si="1"/>
        <v>31</v>
      </c>
      <c r="B36" s="54" t="s">
        <v>246</v>
      </c>
      <c r="C36" s="91">
        <v>33990655.640440017</v>
      </c>
      <c r="D36" s="91">
        <v>33757477.693450011</v>
      </c>
      <c r="E36" s="91">
        <v>33768794.579859994</v>
      </c>
      <c r="F36" s="91">
        <v>34519893.990740001</v>
      </c>
      <c r="G36" s="91">
        <v>34478766.415900007</v>
      </c>
      <c r="H36" s="91">
        <v>34885617.035190001</v>
      </c>
      <c r="I36" s="91">
        <v>35137684.126929998</v>
      </c>
      <c r="J36" s="73" t="s">
        <v>48</v>
      </c>
      <c r="K36" s="120"/>
    </row>
    <row r="37" spans="1:11">
      <c r="A37" s="8">
        <f t="shared" si="1"/>
        <v>32</v>
      </c>
      <c r="B37" s="36" t="s">
        <v>470</v>
      </c>
      <c r="C37" s="90">
        <v>265101.50281999994</v>
      </c>
      <c r="D37" s="90">
        <v>246075.87986999998</v>
      </c>
      <c r="E37" s="90">
        <v>243829.50917</v>
      </c>
      <c r="F37" s="90">
        <v>183389.97519999999</v>
      </c>
      <c r="G37" s="90">
        <v>136814.79306</v>
      </c>
      <c r="H37" s="90">
        <v>109403.60130000002</v>
      </c>
      <c r="I37" s="90">
        <v>105609.54485000002</v>
      </c>
      <c r="J37" s="68" t="s">
        <v>188</v>
      </c>
      <c r="K37" s="120"/>
    </row>
    <row r="38" spans="1:11">
      <c r="A38" s="8">
        <f t="shared" si="1"/>
        <v>33</v>
      </c>
      <c r="B38" s="36" t="s">
        <v>251</v>
      </c>
      <c r="C38" s="90">
        <v>430829.18184999994</v>
      </c>
      <c r="D38" s="90">
        <v>453103.45214000007</v>
      </c>
      <c r="E38" s="90">
        <v>462114.83567999996</v>
      </c>
      <c r="F38" s="90">
        <v>498701.08887000015</v>
      </c>
      <c r="G38" s="90">
        <v>523174.05124000006</v>
      </c>
      <c r="H38" s="90">
        <v>508415.67907000007</v>
      </c>
      <c r="I38" s="90">
        <v>510552.85241999995</v>
      </c>
      <c r="J38" s="68" t="s">
        <v>198</v>
      </c>
      <c r="K38" s="120"/>
    </row>
    <row r="39" spans="1:11">
      <c r="A39" s="8">
        <f t="shared" si="1"/>
        <v>34</v>
      </c>
      <c r="B39" s="36" t="s">
        <v>471</v>
      </c>
      <c r="C39" s="90">
        <v>1953806.5517699998</v>
      </c>
      <c r="D39" s="90">
        <v>1875493.7219699996</v>
      </c>
      <c r="E39" s="90">
        <v>1816757.5211400001</v>
      </c>
      <c r="F39" s="90">
        <v>1807850.5111799994</v>
      </c>
      <c r="G39" s="90">
        <v>2078944.8318099994</v>
      </c>
      <c r="H39" s="90">
        <v>2139717.5735799996</v>
      </c>
      <c r="I39" s="90">
        <v>2036808.4219200001</v>
      </c>
      <c r="J39" s="68" t="s">
        <v>200</v>
      </c>
      <c r="K39" s="120"/>
    </row>
    <row r="40" spans="1:11" s="56" customFormat="1">
      <c r="A40" s="55">
        <f t="shared" si="1"/>
        <v>35</v>
      </c>
      <c r="B40" s="54" t="s">
        <v>472</v>
      </c>
      <c r="C40" s="91">
        <v>2649737.2364399997</v>
      </c>
      <c r="D40" s="91">
        <v>2574673.0539799999</v>
      </c>
      <c r="E40" s="91">
        <v>2522701.8659899998</v>
      </c>
      <c r="F40" s="91">
        <v>2489941.5752499998</v>
      </c>
      <c r="G40" s="91">
        <v>2738933.6761099994</v>
      </c>
      <c r="H40" s="91">
        <v>2757536.8539499994</v>
      </c>
      <c r="I40" s="91">
        <v>2652970.8191899997</v>
      </c>
      <c r="J40" s="73" t="s">
        <v>202</v>
      </c>
      <c r="K40" s="120"/>
    </row>
    <row r="41" spans="1:11" s="56" customFormat="1">
      <c r="A41" s="8">
        <f t="shared" si="1"/>
        <v>36</v>
      </c>
      <c r="B41" s="36" t="s">
        <v>473</v>
      </c>
      <c r="C41" s="90">
        <v>1622450.4247199995</v>
      </c>
      <c r="D41" s="90">
        <v>1655756.6140399999</v>
      </c>
      <c r="E41" s="90">
        <v>1671223.8884300005</v>
      </c>
      <c r="F41" s="90">
        <v>1706536.68251</v>
      </c>
      <c r="G41" s="90">
        <v>1715365.5359400001</v>
      </c>
      <c r="H41" s="90">
        <v>1773134.6795899991</v>
      </c>
      <c r="I41" s="90">
        <v>1813990.9492200001</v>
      </c>
      <c r="J41" s="73"/>
      <c r="K41" s="120"/>
    </row>
    <row r="42" spans="1:11" s="56" customFormat="1" ht="30">
      <c r="A42" s="8">
        <f t="shared" si="1"/>
        <v>37</v>
      </c>
      <c r="B42" s="36" t="s">
        <v>474</v>
      </c>
      <c r="C42" s="90">
        <v>45.086970000000001</v>
      </c>
      <c r="D42" s="90">
        <v>41.893050000000002</v>
      </c>
      <c r="E42" s="90">
        <v>38.987499999999997</v>
      </c>
      <c r="F42" s="90">
        <v>41.019750000000002</v>
      </c>
      <c r="G42" s="90">
        <v>43.402630000000002</v>
      </c>
      <c r="H42" s="90">
        <v>0</v>
      </c>
      <c r="I42" s="90">
        <v>0</v>
      </c>
      <c r="J42" s="73"/>
      <c r="K42" s="120"/>
    </row>
    <row r="43" spans="1:11">
      <c r="A43" s="8">
        <f t="shared" si="1"/>
        <v>38</v>
      </c>
      <c r="B43" s="36" t="s">
        <v>475</v>
      </c>
      <c r="C43" s="90">
        <v>4275308.1057599997</v>
      </c>
      <c r="D43" s="90">
        <v>4319724.7100600004</v>
      </c>
      <c r="E43" s="90">
        <v>4381429.40601</v>
      </c>
      <c r="F43" s="90">
        <v>4433051.3400299996</v>
      </c>
      <c r="G43" s="90">
        <v>4516838.3001999995</v>
      </c>
      <c r="H43" s="90">
        <v>4582782.7079400001</v>
      </c>
      <c r="I43" s="90">
        <v>4677324.6751899999</v>
      </c>
      <c r="J43" s="68" t="s">
        <v>204</v>
      </c>
      <c r="K43" s="120"/>
    </row>
    <row r="44" spans="1:11" ht="30">
      <c r="A44" s="8">
        <f t="shared" si="1"/>
        <v>39</v>
      </c>
      <c r="B44" s="36" t="s">
        <v>476</v>
      </c>
      <c r="C44" s="90">
        <v>431492.34449999989</v>
      </c>
      <c r="D44" s="90">
        <v>448360.45610999985</v>
      </c>
      <c r="E44" s="90">
        <v>465053.33868999995</v>
      </c>
      <c r="F44" s="90">
        <v>451877.90892000002</v>
      </c>
      <c r="G44" s="90">
        <v>448034.58314999996</v>
      </c>
      <c r="H44" s="90">
        <v>543453.56535999989</v>
      </c>
      <c r="I44" s="90">
        <v>524773.46887999983</v>
      </c>
      <c r="J44" s="68" t="s">
        <v>206</v>
      </c>
      <c r="K44" s="120"/>
    </row>
    <row r="45" spans="1:11">
      <c r="A45" s="8">
        <f t="shared" si="1"/>
        <v>40</v>
      </c>
      <c r="B45" s="36" t="s">
        <v>477</v>
      </c>
      <c r="C45" s="90">
        <v>950722.82536000013</v>
      </c>
      <c r="D45" s="90">
        <v>971456.70418999996</v>
      </c>
      <c r="E45" s="90">
        <v>986854.23134000017</v>
      </c>
      <c r="F45" s="90">
        <v>1002249.7252500003</v>
      </c>
      <c r="G45" s="90">
        <v>1006536.39669</v>
      </c>
      <c r="H45" s="90">
        <v>993557.93921999983</v>
      </c>
      <c r="I45" s="90">
        <v>1001441.5570800001</v>
      </c>
      <c r="J45" s="68" t="s">
        <v>255</v>
      </c>
      <c r="K45" s="120"/>
    </row>
    <row r="46" spans="1:11">
      <c r="A46" s="8">
        <f t="shared" si="1"/>
        <v>41</v>
      </c>
      <c r="B46" s="36" t="s">
        <v>478</v>
      </c>
      <c r="C46" s="90">
        <v>28173.326699999994</v>
      </c>
      <c r="D46" s="90">
        <v>28963.476769999994</v>
      </c>
      <c r="E46" s="90">
        <v>14364.160880000001</v>
      </c>
      <c r="F46" s="90">
        <v>12760.79788</v>
      </c>
      <c r="G46" s="90">
        <v>12920.801739999999</v>
      </c>
      <c r="H46" s="90">
        <v>13115.874669999999</v>
      </c>
      <c r="I46" s="90">
        <v>13106.133879999999</v>
      </c>
      <c r="J46" s="68" t="s">
        <v>210</v>
      </c>
      <c r="K46" s="120"/>
    </row>
    <row r="47" spans="1:11" s="56" customFormat="1">
      <c r="A47" s="55">
        <f t="shared" si="1"/>
        <v>42</v>
      </c>
      <c r="B47" s="54" t="s">
        <v>479</v>
      </c>
      <c r="C47" s="91">
        <v>7308192.1143800002</v>
      </c>
      <c r="D47" s="91">
        <v>7424303.8546400005</v>
      </c>
      <c r="E47" s="91">
        <v>7518964.0131899985</v>
      </c>
      <c r="F47" s="91">
        <v>7606517.4748199992</v>
      </c>
      <c r="G47" s="91">
        <v>7699739.0208099997</v>
      </c>
      <c r="H47" s="91">
        <v>7906044.7671700008</v>
      </c>
      <c r="I47" s="91">
        <v>8030636.7847499987</v>
      </c>
      <c r="J47" s="73" t="s">
        <v>212</v>
      </c>
      <c r="K47" s="120"/>
    </row>
    <row r="48" spans="1:11" s="56" customFormat="1">
      <c r="A48" s="55">
        <f t="shared" si="1"/>
        <v>43</v>
      </c>
      <c r="B48" s="54" t="s">
        <v>480</v>
      </c>
      <c r="C48" s="91">
        <v>9957929.3510999978</v>
      </c>
      <c r="D48" s="91">
        <v>9998976.9088900015</v>
      </c>
      <c r="E48" s="91">
        <v>10041665.879450003</v>
      </c>
      <c r="F48" s="91">
        <v>10096459.050379999</v>
      </c>
      <c r="G48" s="91">
        <v>10438672.697210003</v>
      </c>
      <c r="H48" s="91">
        <v>10663581.621400001</v>
      </c>
      <c r="I48" s="91">
        <v>10683607.604289997</v>
      </c>
      <c r="J48" s="73" t="s">
        <v>50</v>
      </c>
      <c r="K48" s="120"/>
    </row>
    <row r="49" spans="1:11">
      <c r="A49" s="8">
        <f t="shared" si="1"/>
        <v>44</v>
      </c>
      <c r="B49" s="36" t="s">
        <v>481</v>
      </c>
      <c r="C49" s="90">
        <v>969235.71892000001</v>
      </c>
      <c r="D49" s="90">
        <v>969390.93943000003</v>
      </c>
      <c r="E49" s="90">
        <v>998459.70146000001</v>
      </c>
      <c r="F49" s="90">
        <v>1024881.2711</v>
      </c>
      <c r="G49" s="90">
        <v>1027169.4206100001</v>
      </c>
      <c r="H49" s="90">
        <v>1024198.67743</v>
      </c>
      <c r="I49" s="90">
        <v>1041888.38547</v>
      </c>
      <c r="J49" s="68"/>
      <c r="K49" s="120"/>
    </row>
    <row r="50" spans="1:11">
      <c r="A50" s="8">
        <f t="shared" si="1"/>
        <v>45</v>
      </c>
      <c r="B50" s="36" t="s">
        <v>482</v>
      </c>
      <c r="C50" s="90">
        <v>3434375.9177299999</v>
      </c>
      <c r="D50" s="90">
        <v>3451375.9217300001</v>
      </c>
      <c r="E50" s="90">
        <v>3451375.9217300001</v>
      </c>
      <c r="F50" s="90">
        <v>3451375.9217300001</v>
      </c>
      <c r="G50" s="90">
        <v>3451375.9217300001</v>
      </c>
      <c r="H50" s="90">
        <v>3451375.9217300001</v>
      </c>
      <c r="I50" s="90">
        <v>3451375.92557</v>
      </c>
      <c r="J50" s="68" t="s">
        <v>217</v>
      </c>
      <c r="K50" s="120"/>
    </row>
    <row r="51" spans="1:11">
      <c r="A51" s="8">
        <f t="shared" si="1"/>
        <v>46</v>
      </c>
      <c r="B51" s="36" t="s">
        <v>483</v>
      </c>
      <c r="C51" s="90">
        <v>852835.98736000003</v>
      </c>
      <c r="D51" s="90">
        <v>852835.98736000003</v>
      </c>
      <c r="E51" s="90">
        <v>852835.98736000003</v>
      </c>
      <c r="F51" s="90">
        <v>852835.98736000003</v>
      </c>
      <c r="G51" s="90">
        <v>822365.65885000001</v>
      </c>
      <c r="H51" s="90">
        <v>822365.65885000001</v>
      </c>
      <c r="I51" s="90">
        <v>822365.65885000001</v>
      </c>
      <c r="J51" s="68" t="s">
        <v>219</v>
      </c>
      <c r="K51" s="120"/>
    </row>
    <row r="52" spans="1:11">
      <c r="A52" s="8">
        <f t="shared" si="1"/>
        <v>47</v>
      </c>
      <c r="B52" s="36" t="s">
        <v>484</v>
      </c>
      <c r="C52" s="90">
        <v>16892685.650699999</v>
      </c>
      <c r="D52" s="90">
        <v>16410233.1544</v>
      </c>
      <c r="E52" s="90">
        <v>16364581.019919995</v>
      </c>
      <c r="F52" s="90">
        <v>16868635.18823</v>
      </c>
      <c r="G52" s="90">
        <v>16426219.647710001</v>
      </c>
      <c r="H52" s="90">
        <v>16642949.738779999</v>
      </c>
      <c r="I52" s="90">
        <v>16951408.163030002</v>
      </c>
      <c r="J52" s="68"/>
      <c r="K52" s="120"/>
    </row>
    <row r="53" spans="1:11">
      <c r="A53" s="8">
        <f t="shared" si="1"/>
        <v>48</v>
      </c>
      <c r="B53" s="36" t="s">
        <v>485</v>
      </c>
      <c r="C53" s="90">
        <v>14955.081469999999</v>
      </c>
      <c r="D53" s="90">
        <v>2459.3710900000001</v>
      </c>
      <c r="E53" s="90">
        <v>1870.3421599999999</v>
      </c>
      <c r="F53" s="90">
        <v>0</v>
      </c>
      <c r="G53" s="90">
        <v>0</v>
      </c>
      <c r="H53" s="90">
        <v>0</v>
      </c>
      <c r="I53" s="90">
        <v>0</v>
      </c>
      <c r="J53" s="68" t="s">
        <v>485</v>
      </c>
      <c r="K53" s="120"/>
    </row>
    <row r="54" spans="1:11">
      <c r="A54" s="8">
        <f t="shared" si="1"/>
        <v>49</v>
      </c>
      <c r="B54" s="36" t="s">
        <v>220</v>
      </c>
      <c r="C54" s="90">
        <v>2856440.3605</v>
      </c>
      <c r="D54" s="90">
        <v>2927528.9350400004</v>
      </c>
      <c r="E54" s="90">
        <v>2965824.2820400009</v>
      </c>
      <c r="F54" s="90">
        <v>2964696.4353199992</v>
      </c>
      <c r="G54" s="90">
        <v>3043952.8721999992</v>
      </c>
      <c r="H54" s="90">
        <v>3073594.2380399997</v>
      </c>
      <c r="I54" s="90">
        <v>3128458.7170400005</v>
      </c>
      <c r="J54" s="68" t="s">
        <v>221</v>
      </c>
      <c r="K54" s="120"/>
    </row>
    <row r="55" spans="1:11">
      <c r="A55" s="8">
        <f t="shared" si="1"/>
        <v>50</v>
      </c>
      <c r="B55" s="36" t="s">
        <v>486</v>
      </c>
      <c r="C55" s="90">
        <v>-987802.42475999985</v>
      </c>
      <c r="D55" s="90">
        <v>-855323.5207600001</v>
      </c>
      <c r="E55" s="90">
        <v>-907818.55270999996</v>
      </c>
      <c r="F55" s="90">
        <v>-738989.87966000009</v>
      </c>
      <c r="G55" s="90">
        <v>-730989.8258799999</v>
      </c>
      <c r="H55" s="90">
        <v>-792448.82017000008</v>
      </c>
      <c r="I55" s="90">
        <v>-941420.32852999982</v>
      </c>
      <c r="J55" s="68" t="s">
        <v>223</v>
      </c>
      <c r="K55" s="120"/>
    </row>
    <row r="56" spans="1:11" s="56" customFormat="1">
      <c r="A56" s="55">
        <f t="shared" si="1"/>
        <v>51</v>
      </c>
      <c r="B56" s="54" t="s">
        <v>487</v>
      </c>
      <c r="C56" s="91">
        <v>23063490.573060002</v>
      </c>
      <c r="D56" s="91">
        <v>22789109.848960001</v>
      </c>
      <c r="E56" s="91">
        <v>22728669.000599999</v>
      </c>
      <c r="F56" s="91">
        <v>23398553.65312</v>
      </c>
      <c r="G56" s="91">
        <v>23012924.274739999</v>
      </c>
      <c r="H56" s="91">
        <v>23197836.737350006</v>
      </c>
      <c r="I56" s="91">
        <v>23412188.136060003</v>
      </c>
      <c r="J56" s="73" t="s">
        <v>54</v>
      </c>
      <c r="K56" s="120"/>
    </row>
    <row r="57" spans="1:11" s="56" customFormat="1">
      <c r="A57" s="55">
        <f t="shared" si="1"/>
        <v>52</v>
      </c>
      <c r="B57" s="54" t="s">
        <v>488</v>
      </c>
      <c r="C57" s="91">
        <v>33990655.643170007</v>
      </c>
      <c r="D57" s="91">
        <v>33757477.697389998</v>
      </c>
      <c r="E57" s="91">
        <v>33768794.581659995</v>
      </c>
      <c r="F57" s="91">
        <v>34519893.974719994</v>
      </c>
      <c r="G57" s="91">
        <v>34478766.402720004</v>
      </c>
      <c r="H57" s="91">
        <v>34885617.036350004</v>
      </c>
      <c r="I57" s="91">
        <v>35137684.125980005</v>
      </c>
      <c r="J57" s="73" t="s">
        <v>226</v>
      </c>
      <c r="K57" s="120"/>
    </row>
    <row r="59" spans="1:11" ht="15.75">
      <c r="B59" s="75" t="s">
        <v>227</v>
      </c>
    </row>
    <row r="60" spans="1:11" ht="15.75">
      <c r="B60" s="75"/>
      <c r="J60" s="38"/>
    </row>
    <row r="61" spans="1:11">
      <c r="J61" s="38"/>
    </row>
  </sheetData>
  <mergeCells count="2">
    <mergeCell ref="A3:J3"/>
    <mergeCell ref="A4:J4"/>
  </mergeCells>
  <printOptions horizontalCentered="1" verticalCentered="1"/>
  <pageMargins left="0" right="0" top="0" bottom="0" header="0" footer="0"/>
  <pageSetup paperSize="9" scale="4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00B050"/>
    <pageSetUpPr fitToPage="1"/>
  </sheetPr>
  <dimension ref="A1:K61"/>
  <sheetViews>
    <sheetView zoomScale="85" zoomScaleNormal="85" workbookViewId="0">
      <pane xSplit="2" ySplit="5" topLeftCell="C6" activePane="bottomRight" state="frozen"/>
      <selection pane="topRight" activeCell="I67" sqref="I67"/>
      <selection pane="bottomLeft" activeCell="I67" sqref="I67"/>
      <selection pane="bottomRight" activeCell="A2" sqref="A2"/>
    </sheetView>
  </sheetViews>
  <sheetFormatPr defaultColWidth="9.28515625" defaultRowHeight="15"/>
  <cols>
    <col min="1" max="1" width="9.28515625" style="6" customWidth="1"/>
    <col min="2" max="2" width="32.7109375" style="36" customWidth="1"/>
    <col min="3" max="9" width="17.7109375" style="6" customWidth="1"/>
    <col min="10" max="10" width="54.7109375" style="6" customWidth="1"/>
    <col min="11" max="42" width="26.28515625" style="6" customWidth="1"/>
    <col min="43" max="43" width="0" style="6" hidden="1" customWidth="1"/>
    <col min="44" max="44" width="21.5703125" style="6" customWidth="1"/>
    <col min="45" max="16384" width="9.28515625" style="6"/>
  </cols>
  <sheetData>
    <row r="1" spans="1:11" hidden="1">
      <c r="A1" s="6">
        <v>1</v>
      </c>
      <c r="B1" s="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c r="B2" s="6"/>
      <c r="J2" s="71" t="s">
        <v>114</v>
      </c>
    </row>
    <row r="3" spans="1:11" ht="31.5" customHeight="1" thickBot="1">
      <c r="A3" s="206" t="s">
        <v>115</v>
      </c>
      <c r="B3" s="207"/>
      <c r="C3" s="207"/>
      <c r="D3" s="207"/>
      <c r="E3" s="207"/>
      <c r="F3" s="207"/>
      <c r="G3" s="207"/>
      <c r="H3" s="207"/>
      <c r="I3" s="207"/>
      <c r="J3" s="207"/>
    </row>
    <row r="4" spans="1:11" ht="31.5" customHeight="1" thickBot="1">
      <c r="A4" s="201" t="s">
        <v>489</v>
      </c>
      <c r="B4" s="202"/>
      <c r="C4" s="202"/>
      <c r="D4" s="202"/>
      <c r="E4" s="202"/>
      <c r="F4" s="202"/>
      <c r="G4" s="202"/>
      <c r="H4" s="202"/>
      <c r="I4" s="202"/>
      <c r="J4" s="202"/>
    </row>
    <row r="5" spans="1:11" s="45" customFormat="1" ht="32.25" thickBot="1">
      <c r="A5" s="43"/>
      <c r="B5" s="46" t="s">
        <v>117</v>
      </c>
      <c r="C5" s="41" t="s">
        <v>61</v>
      </c>
      <c r="D5" s="41" t="s">
        <v>62</v>
      </c>
      <c r="E5" s="41" t="s">
        <v>63</v>
      </c>
      <c r="F5" s="41" t="s">
        <v>64</v>
      </c>
      <c r="G5" s="41" t="s">
        <v>974</v>
      </c>
      <c r="H5" s="41" t="s">
        <v>975</v>
      </c>
      <c r="I5" s="41" t="s">
        <v>978</v>
      </c>
      <c r="J5" s="44" t="s">
        <v>42</v>
      </c>
    </row>
    <row r="6" spans="1:11">
      <c r="A6" s="8">
        <v>1</v>
      </c>
      <c r="B6" s="36" t="s">
        <v>434</v>
      </c>
      <c r="C6" s="90">
        <v>2315054.58806</v>
      </c>
      <c r="D6" s="90">
        <v>2236598.6673900001</v>
      </c>
      <c r="E6" s="90">
        <v>2291108.6024099998</v>
      </c>
      <c r="F6" s="90">
        <v>2321702.2146800002</v>
      </c>
      <c r="G6" s="90">
        <v>2316442.83451</v>
      </c>
      <c r="H6" s="90">
        <v>2328880.4174199998</v>
      </c>
      <c r="I6" s="90">
        <v>2408652.5772600002</v>
      </c>
      <c r="J6" s="68" t="s">
        <v>119</v>
      </c>
      <c r="K6" s="120"/>
    </row>
    <row r="7" spans="1:11">
      <c r="A7" s="8">
        <f t="shared" ref="A7:A58" si="1">A6+1</f>
        <v>2</v>
      </c>
      <c r="B7" s="36" t="s">
        <v>435</v>
      </c>
      <c r="C7" s="90">
        <v>0</v>
      </c>
      <c r="D7" s="90">
        <v>0</v>
      </c>
      <c r="E7" s="90">
        <v>0</v>
      </c>
      <c r="F7" s="90">
        <v>0</v>
      </c>
      <c r="G7" s="90">
        <v>0</v>
      </c>
      <c r="H7" s="90">
        <v>0</v>
      </c>
      <c r="I7" s="90">
        <v>0</v>
      </c>
      <c r="J7" s="68" t="s">
        <v>121</v>
      </c>
      <c r="K7" s="120"/>
    </row>
    <row r="8" spans="1:11">
      <c r="A8" s="8">
        <f t="shared" si="1"/>
        <v>3</v>
      </c>
      <c r="B8" s="36" t="s">
        <v>436</v>
      </c>
      <c r="C8" s="90">
        <v>717.52133000000003</v>
      </c>
      <c r="D8" s="90">
        <v>663.77308000000005</v>
      </c>
      <c r="E8" s="90">
        <v>663.01085999999998</v>
      </c>
      <c r="F8" s="90">
        <v>771.54103999999995</v>
      </c>
      <c r="G8" s="90">
        <v>1007.16321</v>
      </c>
      <c r="H8" s="90">
        <v>1070.45831</v>
      </c>
      <c r="I8" s="90">
        <v>1100.0616600000001</v>
      </c>
      <c r="J8" s="68" t="s">
        <v>437</v>
      </c>
      <c r="K8" s="120"/>
    </row>
    <row r="9" spans="1:11">
      <c r="A9" s="8">
        <f t="shared" si="1"/>
        <v>4</v>
      </c>
      <c r="B9" s="36" t="s">
        <v>438</v>
      </c>
      <c r="C9" s="90">
        <v>567701.74962000002</v>
      </c>
      <c r="D9" s="90">
        <v>575654.38751000003</v>
      </c>
      <c r="E9" s="90">
        <v>583020.79366999993</v>
      </c>
      <c r="F9" s="90">
        <v>566898.47132000013</v>
      </c>
      <c r="G9" s="90">
        <v>636426.76754999999</v>
      </c>
      <c r="H9" s="90">
        <v>648268.99457999994</v>
      </c>
      <c r="I9" s="90">
        <v>678866.04552000004</v>
      </c>
      <c r="J9" s="68" t="s">
        <v>439</v>
      </c>
      <c r="K9" s="120"/>
    </row>
    <row r="10" spans="1:11">
      <c r="A10" s="8">
        <f t="shared" si="1"/>
        <v>5</v>
      </c>
      <c r="B10" s="36" t="s">
        <v>440</v>
      </c>
      <c r="C10" s="90">
        <v>0</v>
      </c>
      <c r="D10" s="90">
        <v>0</v>
      </c>
      <c r="E10" s="90">
        <v>0</v>
      </c>
      <c r="F10" s="90">
        <v>0</v>
      </c>
      <c r="G10" s="90">
        <v>0</v>
      </c>
      <c r="H10" s="90">
        <v>0</v>
      </c>
      <c r="I10" s="90">
        <v>0</v>
      </c>
      <c r="J10" s="68" t="s">
        <v>441</v>
      </c>
      <c r="K10" s="120"/>
    </row>
    <row r="11" spans="1:11">
      <c r="A11" s="8">
        <f t="shared" si="1"/>
        <v>6</v>
      </c>
      <c r="B11" s="36" t="s">
        <v>442</v>
      </c>
      <c r="C11" s="90">
        <v>3453287.1395599996</v>
      </c>
      <c r="D11" s="90">
        <v>3591712.2698600003</v>
      </c>
      <c r="E11" s="90">
        <v>3579415.9294199995</v>
      </c>
      <c r="F11" s="90">
        <v>3616512.28517</v>
      </c>
      <c r="G11" s="90">
        <v>3591787.9820599989</v>
      </c>
      <c r="H11" s="90">
        <v>3597404.6191700003</v>
      </c>
      <c r="I11" s="90">
        <v>3589856.8757600007</v>
      </c>
      <c r="J11" s="68" t="s">
        <v>443</v>
      </c>
      <c r="K11" s="120"/>
    </row>
    <row r="12" spans="1:11" s="78" customFormat="1" ht="45">
      <c r="A12" s="8">
        <f t="shared" si="1"/>
        <v>7</v>
      </c>
      <c r="B12" s="36" t="s">
        <v>444</v>
      </c>
      <c r="C12" s="90">
        <v>0</v>
      </c>
      <c r="D12" s="90">
        <v>0</v>
      </c>
      <c r="E12" s="90">
        <v>0</v>
      </c>
      <c r="F12" s="90">
        <v>0</v>
      </c>
      <c r="G12" s="90">
        <v>0</v>
      </c>
      <c r="H12" s="90">
        <v>0</v>
      </c>
      <c r="I12" s="90">
        <v>0</v>
      </c>
      <c r="J12" s="68" t="s">
        <v>445</v>
      </c>
      <c r="K12" s="120"/>
    </row>
    <row r="13" spans="1:11" ht="30">
      <c r="A13" s="8">
        <f t="shared" si="1"/>
        <v>8</v>
      </c>
      <c r="B13" s="36" t="s">
        <v>446</v>
      </c>
      <c r="C13" s="90">
        <v>0</v>
      </c>
      <c r="D13" s="90">
        <v>0</v>
      </c>
      <c r="E13" s="90">
        <v>0</v>
      </c>
      <c r="F13" s="90">
        <v>0</v>
      </c>
      <c r="G13" s="90">
        <v>0</v>
      </c>
      <c r="H13" s="90">
        <v>0</v>
      </c>
      <c r="I13" s="90">
        <v>0</v>
      </c>
      <c r="J13" s="68" t="s">
        <v>447</v>
      </c>
      <c r="K13" s="120"/>
    </row>
    <row r="14" spans="1:11" ht="45">
      <c r="A14" s="8">
        <f t="shared" si="1"/>
        <v>9</v>
      </c>
      <c r="B14" s="36" t="s">
        <v>448</v>
      </c>
      <c r="C14" s="90">
        <v>0</v>
      </c>
      <c r="D14" s="90">
        <v>0</v>
      </c>
      <c r="E14" s="90">
        <v>0</v>
      </c>
      <c r="F14" s="90">
        <v>0</v>
      </c>
      <c r="G14" s="90">
        <v>0</v>
      </c>
      <c r="H14" s="90">
        <v>0</v>
      </c>
      <c r="I14" s="90">
        <v>0</v>
      </c>
      <c r="J14" s="68" t="s">
        <v>449</v>
      </c>
      <c r="K14" s="120"/>
    </row>
    <row r="15" spans="1:11">
      <c r="A15" s="8">
        <f t="shared" si="1"/>
        <v>10</v>
      </c>
      <c r="B15" s="36" t="s">
        <v>450</v>
      </c>
      <c r="C15" s="90">
        <v>766066.3822799999</v>
      </c>
      <c r="D15" s="90">
        <v>692392.80062999995</v>
      </c>
      <c r="E15" s="90">
        <v>701749.10248999996</v>
      </c>
      <c r="F15" s="90">
        <v>705778.96655000001</v>
      </c>
      <c r="G15" s="90">
        <v>700342.31125000014</v>
      </c>
      <c r="H15" s="90">
        <v>699981.0432800001</v>
      </c>
      <c r="I15" s="90">
        <v>709838.9333700001</v>
      </c>
      <c r="J15" s="68" t="s">
        <v>451</v>
      </c>
      <c r="K15" s="120"/>
    </row>
    <row r="16" spans="1:11" ht="30">
      <c r="A16" s="8">
        <f t="shared" si="1"/>
        <v>11</v>
      </c>
      <c r="B16" s="36" t="s">
        <v>452</v>
      </c>
      <c r="C16" s="90">
        <v>0</v>
      </c>
      <c r="D16" s="90">
        <v>0</v>
      </c>
      <c r="E16" s="90">
        <v>0</v>
      </c>
      <c r="F16" s="90">
        <v>0</v>
      </c>
      <c r="G16" s="90">
        <v>0</v>
      </c>
      <c r="H16" s="90">
        <v>0</v>
      </c>
      <c r="I16" s="90">
        <v>0</v>
      </c>
      <c r="J16" s="68" t="s">
        <v>453</v>
      </c>
      <c r="K16" s="120"/>
    </row>
    <row r="17" spans="1:11">
      <c r="A17" s="8">
        <f t="shared" si="1"/>
        <v>12</v>
      </c>
      <c r="B17" s="36" t="s">
        <v>454</v>
      </c>
      <c r="C17" s="90">
        <v>0</v>
      </c>
      <c r="D17" s="90">
        <v>0</v>
      </c>
      <c r="E17" s="90">
        <v>0</v>
      </c>
      <c r="F17" s="90">
        <v>0</v>
      </c>
      <c r="G17" s="90">
        <v>0</v>
      </c>
      <c r="H17" s="90">
        <v>0</v>
      </c>
      <c r="I17" s="90">
        <v>0</v>
      </c>
      <c r="J17" s="68" t="s">
        <v>455</v>
      </c>
      <c r="K17" s="120"/>
    </row>
    <row r="18" spans="1:11">
      <c r="A18" s="8">
        <f t="shared" si="1"/>
        <v>13</v>
      </c>
      <c r="B18" s="36" t="s">
        <v>456</v>
      </c>
      <c r="C18" s="90">
        <v>0</v>
      </c>
      <c r="D18" s="90">
        <v>0</v>
      </c>
      <c r="E18" s="90">
        <v>0</v>
      </c>
      <c r="F18" s="90">
        <v>0</v>
      </c>
      <c r="G18" s="90">
        <v>0</v>
      </c>
      <c r="H18" s="90">
        <v>0</v>
      </c>
      <c r="I18" s="90">
        <v>0</v>
      </c>
      <c r="J18" s="68" t="s">
        <v>143</v>
      </c>
      <c r="K18" s="120"/>
    </row>
    <row r="19" spans="1:11">
      <c r="A19" s="8">
        <f t="shared" si="1"/>
        <v>14</v>
      </c>
      <c r="B19" s="36" t="s">
        <v>144</v>
      </c>
      <c r="C19" s="90">
        <v>4258.6170000000002</v>
      </c>
      <c r="D19" s="90">
        <v>4258.6170000000002</v>
      </c>
      <c r="E19" s="90">
        <v>4258.6170000000002</v>
      </c>
      <c r="F19" s="90">
        <v>4491.7569999999996</v>
      </c>
      <c r="G19" s="90">
        <v>4491.7569999999996</v>
      </c>
      <c r="H19" s="90">
        <v>4491.7569999999996</v>
      </c>
      <c r="I19" s="90">
        <v>4491.7569999999996</v>
      </c>
      <c r="J19" s="68" t="s">
        <v>145</v>
      </c>
      <c r="K19" s="120"/>
    </row>
    <row r="20" spans="1:11">
      <c r="A20" s="77">
        <f t="shared" si="1"/>
        <v>15</v>
      </c>
      <c r="B20" s="78" t="s">
        <v>457</v>
      </c>
      <c r="C20" s="90">
        <v>0</v>
      </c>
      <c r="D20" s="90">
        <v>0</v>
      </c>
      <c r="E20" s="90">
        <v>0</v>
      </c>
      <c r="F20" s="90">
        <v>0</v>
      </c>
      <c r="G20" s="90">
        <v>0</v>
      </c>
      <c r="H20" s="90">
        <v>0</v>
      </c>
      <c r="I20" s="90">
        <v>0</v>
      </c>
      <c r="J20" s="86" t="s">
        <v>147</v>
      </c>
      <c r="K20" s="120"/>
    </row>
    <row r="21" spans="1:11" ht="30">
      <c r="A21" s="8">
        <f t="shared" si="1"/>
        <v>16</v>
      </c>
      <c r="B21" s="36" t="s">
        <v>458</v>
      </c>
      <c r="C21" s="90">
        <v>0</v>
      </c>
      <c r="D21" s="90">
        <v>0</v>
      </c>
      <c r="E21" s="90">
        <v>0</v>
      </c>
      <c r="F21" s="90">
        <v>0</v>
      </c>
      <c r="G21" s="90">
        <v>0</v>
      </c>
      <c r="H21" s="90">
        <v>0</v>
      </c>
      <c r="I21" s="90">
        <v>0</v>
      </c>
      <c r="J21" s="68" t="s">
        <v>149</v>
      </c>
      <c r="K21" s="120"/>
    </row>
    <row r="22" spans="1:11">
      <c r="A22" s="8">
        <f t="shared" si="1"/>
        <v>17</v>
      </c>
      <c r="B22" s="36" t="s">
        <v>459</v>
      </c>
      <c r="C22" s="90">
        <v>0</v>
      </c>
      <c r="D22" s="90">
        <v>1000</v>
      </c>
      <c r="E22" s="90">
        <v>1066.62491</v>
      </c>
      <c r="F22" s="90">
        <v>1191.0749599999999</v>
      </c>
      <c r="G22" s="90">
        <v>2144.7246799999998</v>
      </c>
      <c r="H22" s="90">
        <v>1648.3455799999999</v>
      </c>
      <c r="I22" s="90">
        <v>2142.3717200000001</v>
      </c>
      <c r="J22" s="68" t="s">
        <v>151</v>
      </c>
      <c r="K22" s="120"/>
    </row>
    <row r="23" spans="1:11" ht="30">
      <c r="A23" s="8">
        <f t="shared" si="1"/>
        <v>18</v>
      </c>
      <c r="B23" s="36" t="s">
        <v>460</v>
      </c>
      <c r="C23" s="90">
        <v>0</v>
      </c>
      <c r="D23" s="90">
        <v>0</v>
      </c>
      <c r="E23" s="90">
        <v>0</v>
      </c>
      <c r="F23" s="90">
        <v>0</v>
      </c>
      <c r="G23" s="90">
        <v>0</v>
      </c>
      <c r="H23" s="90">
        <v>0</v>
      </c>
      <c r="I23" s="90">
        <v>0</v>
      </c>
      <c r="J23" s="68" t="s">
        <v>153</v>
      </c>
      <c r="K23" s="120"/>
    </row>
    <row r="24" spans="1:11">
      <c r="A24" s="8">
        <f t="shared" si="1"/>
        <v>19</v>
      </c>
      <c r="B24" s="36" t="s">
        <v>154</v>
      </c>
      <c r="C24" s="90">
        <v>0</v>
      </c>
      <c r="D24" s="90">
        <v>0</v>
      </c>
      <c r="E24" s="90">
        <v>0</v>
      </c>
      <c r="F24" s="90">
        <v>0</v>
      </c>
      <c r="G24" s="90">
        <v>0</v>
      </c>
      <c r="H24" s="90">
        <v>0</v>
      </c>
      <c r="I24" s="90">
        <v>0</v>
      </c>
      <c r="J24" s="68" t="s">
        <v>155</v>
      </c>
      <c r="K24" s="120"/>
    </row>
    <row r="25" spans="1:11">
      <c r="A25" s="8">
        <f t="shared" si="1"/>
        <v>20</v>
      </c>
      <c r="B25" s="36" t="s">
        <v>461</v>
      </c>
      <c r="C25" s="90">
        <v>0</v>
      </c>
      <c r="D25" s="90">
        <v>0</v>
      </c>
      <c r="E25" s="90">
        <v>0</v>
      </c>
      <c r="F25" s="90">
        <v>0</v>
      </c>
      <c r="G25" s="90">
        <v>0</v>
      </c>
      <c r="H25" s="90">
        <v>0</v>
      </c>
      <c r="I25" s="90">
        <v>0</v>
      </c>
      <c r="J25" s="68"/>
      <c r="K25" s="120"/>
    </row>
    <row r="26" spans="1:11" ht="45">
      <c r="A26" s="8">
        <f t="shared" si="1"/>
        <v>21</v>
      </c>
      <c r="B26" s="36" t="s">
        <v>462</v>
      </c>
      <c r="C26" s="90">
        <v>0</v>
      </c>
      <c r="D26" s="90">
        <v>0</v>
      </c>
      <c r="E26" s="90">
        <v>0</v>
      </c>
      <c r="F26" s="90">
        <v>0</v>
      </c>
      <c r="G26" s="90">
        <v>0</v>
      </c>
      <c r="H26" s="90">
        <v>0</v>
      </c>
      <c r="I26" s="90">
        <v>0</v>
      </c>
      <c r="J26" s="68"/>
      <c r="K26" s="120"/>
    </row>
    <row r="27" spans="1:11">
      <c r="A27" s="8">
        <f t="shared" si="1"/>
        <v>22</v>
      </c>
      <c r="B27" s="36" t="s">
        <v>463</v>
      </c>
      <c r="C27" s="90">
        <v>3750</v>
      </c>
      <c r="D27" s="90">
        <v>3750</v>
      </c>
      <c r="E27" s="90">
        <v>6950</v>
      </c>
      <c r="F27" s="90">
        <v>6960</v>
      </c>
      <c r="G27" s="90">
        <v>6950</v>
      </c>
      <c r="H27" s="90">
        <v>6950</v>
      </c>
      <c r="I27" s="90">
        <v>6950</v>
      </c>
      <c r="J27" s="68" t="s">
        <v>159</v>
      </c>
      <c r="K27" s="120"/>
    </row>
    <row r="28" spans="1:11" s="56" customFormat="1">
      <c r="A28" s="55">
        <f t="shared" si="1"/>
        <v>23</v>
      </c>
      <c r="B28" s="54" t="s">
        <v>160</v>
      </c>
      <c r="C28" s="91">
        <v>7110835.9978800006</v>
      </c>
      <c r="D28" s="91">
        <v>7106030.5154799987</v>
      </c>
      <c r="E28" s="91">
        <v>7168232.6807699995</v>
      </c>
      <c r="F28" s="91">
        <v>7224306.3107399978</v>
      </c>
      <c r="G28" s="91">
        <v>7259593.5403099982</v>
      </c>
      <c r="H28" s="91">
        <v>7288695.6353899986</v>
      </c>
      <c r="I28" s="91">
        <v>7401898.6223099977</v>
      </c>
      <c r="J28" s="73" t="s">
        <v>44</v>
      </c>
      <c r="K28" s="120"/>
    </row>
    <row r="29" spans="1:11">
      <c r="A29" s="8">
        <f t="shared" si="1"/>
        <v>24</v>
      </c>
      <c r="B29" s="36" t="s">
        <v>464</v>
      </c>
      <c r="C29" s="90">
        <v>430286.61678000004</v>
      </c>
      <c r="D29" s="90">
        <v>450158.13389999996</v>
      </c>
      <c r="E29" s="90">
        <v>461727.06357000006</v>
      </c>
      <c r="F29" s="90">
        <v>461079.17375000007</v>
      </c>
      <c r="G29" s="90">
        <v>472567.79910000006</v>
      </c>
      <c r="H29" s="90">
        <v>479636.23036000005</v>
      </c>
      <c r="I29" s="90">
        <v>469285.92346999998</v>
      </c>
      <c r="J29" s="68" t="s">
        <v>162</v>
      </c>
      <c r="K29" s="120"/>
    </row>
    <row r="30" spans="1:11">
      <c r="A30" s="8">
        <f t="shared" si="1"/>
        <v>25</v>
      </c>
      <c r="B30" s="36" t="s">
        <v>465</v>
      </c>
      <c r="C30" s="90">
        <v>800327.25153000001</v>
      </c>
      <c r="D30" s="90">
        <v>764764.09704999998</v>
      </c>
      <c r="E30" s="90">
        <v>760352.8785799999</v>
      </c>
      <c r="F30" s="90">
        <v>750845.73701000004</v>
      </c>
      <c r="G30" s="90">
        <v>704387.23996999988</v>
      </c>
      <c r="H30" s="90">
        <v>723877.01845999982</v>
      </c>
      <c r="I30" s="90">
        <v>724607.90501999995</v>
      </c>
      <c r="J30" s="68" t="s">
        <v>164</v>
      </c>
      <c r="K30" s="120"/>
    </row>
    <row r="31" spans="1:11">
      <c r="A31" s="8">
        <f t="shared" si="1"/>
        <v>26</v>
      </c>
      <c r="B31" s="36" t="s">
        <v>165</v>
      </c>
      <c r="C31" s="90">
        <v>0</v>
      </c>
      <c r="D31" s="90">
        <v>0</v>
      </c>
      <c r="E31" s="90">
        <v>0</v>
      </c>
      <c r="F31" s="90">
        <v>0</v>
      </c>
      <c r="G31" s="90">
        <v>0</v>
      </c>
      <c r="H31" s="90">
        <v>0</v>
      </c>
      <c r="I31" s="90">
        <v>0</v>
      </c>
      <c r="J31" s="68" t="s">
        <v>166</v>
      </c>
      <c r="K31" s="120"/>
    </row>
    <row r="32" spans="1:11">
      <c r="A32" s="8">
        <f t="shared" si="1"/>
        <v>27</v>
      </c>
      <c r="B32" s="36" t="s">
        <v>466</v>
      </c>
      <c r="C32" s="90">
        <v>529219.30777000007</v>
      </c>
      <c r="D32" s="90">
        <v>538487.55443000002</v>
      </c>
      <c r="E32" s="90">
        <v>542521.27729999996</v>
      </c>
      <c r="F32" s="90">
        <v>569684.09065999999</v>
      </c>
      <c r="G32" s="90">
        <v>558090.9950600001</v>
      </c>
      <c r="H32" s="90">
        <v>595106.99019000004</v>
      </c>
      <c r="I32" s="90">
        <v>657423.97023999994</v>
      </c>
      <c r="J32" s="68" t="s">
        <v>168</v>
      </c>
      <c r="K32" s="120"/>
    </row>
    <row r="33" spans="1:11">
      <c r="A33" s="8">
        <f t="shared" si="1"/>
        <v>28</v>
      </c>
      <c r="B33" s="36" t="s">
        <v>467</v>
      </c>
      <c r="C33" s="90">
        <v>55627.837489999998</v>
      </c>
      <c r="D33" s="90">
        <v>55285.151180000001</v>
      </c>
      <c r="E33" s="90">
        <v>53242.77852</v>
      </c>
      <c r="F33" s="90">
        <v>53068.174630000001</v>
      </c>
      <c r="G33" s="90">
        <v>53072.025559999995</v>
      </c>
      <c r="H33" s="90">
        <v>53126.979789999998</v>
      </c>
      <c r="I33" s="90">
        <v>52905.782810000004</v>
      </c>
      <c r="J33" s="68" t="s">
        <v>178</v>
      </c>
      <c r="K33" s="120"/>
    </row>
    <row r="34" spans="1:11">
      <c r="A34" s="8">
        <f t="shared" si="1"/>
        <v>29</v>
      </c>
      <c r="B34" s="36" t="s">
        <v>468</v>
      </c>
      <c r="C34" s="90">
        <v>51016.083570000003</v>
      </c>
      <c r="D34" s="90">
        <v>49023.051879999999</v>
      </c>
      <c r="E34" s="90">
        <v>49903.312600000005</v>
      </c>
      <c r="F34" s="90">
        <v>49043.20592</v>
      </c>
      <c r="G34" s="90">
        <v>49317.756099999999</v>
      </c>
      <c r="H34" s="90">
        <v>48125.814299999998</v>
      </c>
      <c r="I34" s="90">
        <v>50076.430309999996</v>
      </c>
      <c r="J34" s="68" t="s">
        <v>180</v>
      </c>
      <c r="K34" s="120"/>
    </row>
    <row r="35" spans="1:11">
      <c r="A35" s="8">
        <f t="shared" si="1"/>
        <v>30</v>
      </c>
      <c r="B35" s="36" t="s">
        <v>183</v>
      </c>
      <c r="C35" s="90">
        <v>487682.76054999995</v>
      </c>
      <c r="D35" s="90">
        <v>534249.38858000014</v>
      </c>
      <c r="E35" s="90">
        <v>518964.29479000007</v>
      </c>
      <c r="F35" s="90">
        <v>530976.3793700001</v>
      </c>
      <c r="G35" s="90">
        <v>496523.15310000005</v>
      </c>
      <c r="H35" s="90">
        <v>538936.49563000002</v>
      </c>
      <c r="I35" s="90">
        <v>507263.02605000004</v>
      </c>
      <c r="J35" s="68" t="s">
        <v>184</v>
      </c>
      <c r="K35" s="120"/>
    </row>
    <row r="36" spans="1:11" s="56" customFormat="1">
      <c r="A36" s="55">
        <f t="shared" si="1"/>
        <v>31</v>
      </c>
      <c r="B36" s="54" t="s">
        <v>469</v>
      </c>
      <c r="C36" s="91">
        <v>2354159.8579899999</v>
      </c>
      <c r="D36" s="91">
        <v>2391967.3773500002</v>
      </c>
      <c r="E36" s="91">
        <v>2386711.6056399993</v>
      </c>
      <c r="F36" s="91">
        <v>2414696.7616099999</v>
      </c>
      <c r="G36" s="91">
        <v>2333958.9692099998</v>
      </c>
      <c r="H36" s="91">
        <v>2438809.5290399995</v>
      </c>
      <c r="I36" s="91">
        <v>2461563.0382200005</v>
      </c>
      <c r="J36" s="73" t="s">
        <v>46</v>
      </c>
      <c r="K36" s="120"/>
    </row>
    <row r="37" spans="1:11" s="56" customFormat="1">
      <c r="A37" s="55">
        <f t="shared" si="1"/>
        <v>32</v>
      </c>
      <c r="B37" s="54" t="s">
        <v>246</v>
      </c>
      <c r="C37" s="91">
        <v>9464995.8559700008</v>
      </c>
      <c r="D37" s="91">
        <v>9497997.8928999994</v>
      </c>
      <c r="E37" s="91">
        <v>9554944.2865200005</v>
      </c>
      <c r="F37" s="91">
        <v>9639003.0724499989</v>
      </c>
      <c r="G37" s="91">
        <v>9593552.5095799975</v>
      </c>
      <c r="H37" s="91">
        <v>9727505.1645100005</v>
      </c>
      <c r="I37" s="91">
        <v>9863461.6606399994</v>
      </c>
      <c r="J37" s="73" t="s">
        <v>48</v>
      </c>
      <c r="K37" s="120"/>
    </row>
    <row r="38" spans="1:11">
      <c r="A38" s="8">
        <f t="shared" si="1"/>
        <v>33</v>
      </c>
      <c r="B38" s="36" t="s">
        <v>470</v>
      </c>
      <c r="C38" s="90">
        <v>112172.47990999999</v>
      </c>
      <c r="D38" s="90">
        <v>79546.165460000004</v>
      </c>
      <c r="E38" s="90">
        <v>72049.933869999993</v>
      </c>
      <c r="F38" s="90">
        <v>69482.374210000009</v>
      </c>
      <c r="G38" s="90">
        <v>66776.571029999992</v>
      </c>
      <c r="H38" s="90">
        <v>58633.676620000006</v>
      </c>
      <c r="I38" s="90">
        <v>50007.881229999999</v>
      </c>
      <c r="J38" s="68" t="s">
        <v>188</v>
      </c>
      <c r="K38" s="120"/>
    </row>
    <row r="39" spans="1:11">
      <c r="A39" s="8">
        <f t="shared" si="1"/>
        <v>34</v>
      </c>
      <c r="B39" s="36" t="s">
        <v>251</v>
      </c>
      <c r="C39" s="90">
        <v>182007.50930999999</v>
      </c>
      <c r="D39" s="90">
        <v>186390.53080000001</v>
      </c>
      <c r="E39" s="90">
        <v>178254.59565999999</v>
      </c>
      <c r="F39" s="90">
        <v>175584.13441000003</v>
      </c>
      <c r="G39" s="90">
        <v>177719.52925000002</v>
      </c>
      <c r="H39" s="90">
        <v>189312.21229000002</v>
      </c>
      <c r="I39" s="90">
        <v>192444.86348</v>
      </c>
      <c r="J39" s="68" t="s">
        <v>198</v>
      </c>
      <c r="K39" s="120"/>
    </row>
    <row r="40" spans="1:11">
      <c r="A40" s="8">
        <f t="shared" si="1"/>
        <v>35</v>
      </c>
      <c r="B40" s="36" t="s">
        <v>471</v>
      </c>
      <c r="C40" s="90">
        <v>1452289.0176699995</v>
      </c>
      <c r="D40" s="90">
        <v>1439142.92423</v>
      </c>
      <c r="E40" s="90">
        <v>1465585.7706499998</v>
      </c>
      <c r="F40" s="90">
        <v>1462899.8678699997</v>
      </c>
      <c r="G40" s="90">
        <v>1424252.6575199997</v>
      </c>
      <c r="H40" s="90">
        <v>1472877.13518</v>
      </c>
      <c r="I40" s="90">
        <v>1492544.2069899999</v>
      </c>
      <c r="J40" s="68" t="s">
        <v>200</v>
      </c>
      <c r="K40" s="120"/>
    </row>
    <row r="41" spans="1:11" s="56" customFormat="1">
      <c r="A41" s="55">
        <f t="shared" si="1"/>
        <v>36</v>
      </c>
      <c r="B41" s="54" t="s">
        <v>472</v>
      </c>
      <c r="C41" s="91">
        <v>1746469.0068899994</v>
      </c>
      <c r="D41" s="91">
        <v>1705079.6204900001</v>
      </c>
      <c r="E41" s="91">
        <v>1715890.30018</v>
      </c>
      <c r="F41" s="91">
        <v>1707966.3764899997</v>
      </c>
      <c r="G41" s="91">
        <v>1668748.7577999998</v>
      </c>
      <c r="H41" s="91">
        <v>1720823.0240900002</v>
      </c>
      <c r="I41" s="91">
        <v>1734996.9516999996</v>
      </c>
      <c r="J41" s="73" t="s">
        <v>202</v>
      </c>
      <c r="K41" s="120"/>
    </row>
    <row r="42" spans="1:11" s="56" customFormat="1">
      <c r="A42" s="8">
        <f t="shared" si="1"/>
        <v>37</v>
      </c>
      <c r="B42" s="36" t="s">
        <v>473</v>
      </c>
      <c r="C42" s="90">
        <v>569112.88890000002</v>
      </c>
      <c r="D42" s="90">
        <v>579802.00031000003</v>
      </c>
      <c r="E42" s="90">
        <v>583597.24048999988</v>
      </c>
      <c r="F42" s="90">
        <v>583445.71289999993</v>
      </c>
      <c r="G42" s="90">
        <v>582195.25863000005</v>
      </c>
      <c r="H42" s="90">
        <v>544701.58214999991</v>
      </c>
      <c r="I42" s="90">
        <v>559509.90282999992</v>
      </c>
      <c r="J42" s="73"/>
      <c r="K42" s="120"/>
    </row>
    <row r="43" spans="1:11" s="56" customFormat="1" ht="45">
      <c r="A43" s="8">
        <f t="shared" si="1"/>
        <v>38</v>
      </c>
      <c r="B43" s="36" t="s">
        <v>474</v>
      </c>
      <c r="C43" s="90">
        <v>0</v>
      </c>
      <c r="D43" s="90">
        <v>0</v>
      </c>
      <c r="E43" s="90">
        <v>0</v>
      </c>
      <c r="F43" s="90">
        <v>0</v>
      </c>
      <c r="G43" s="90">
        <v>0</v>
      </c>
      <c r="H43" s="90">
        <v>0</v>
      </c>
      <c r="I43" s="90">
        <v>0</v>
      </c>
      <c r="J43" s="73"/>
      <c r="K43" s="120"/>
    </row>
    <row r="44" spans="1:11">
      <c r="A44" s="8">
        <f t="shared" si="1"/>
        <v>39</v>
      </c>
      <c r="B44" s="36" t="s">
        <v>475</v>
      </c>
      <c r="C44" s="90">
        <v>1290076.5081199999</v>
      </c>
      <c r="D44" s="90">
        <v>1294560.6518800003</v>
      </c>
      <c r="E44" s="90">
        <v>1264419.6834199999</v>
      </c>
      <c r="F44" s="90">
        <v>1299412.2937799999</v>
      </c>
      <c r="G44" s="90">
        <v>1324118.88509</v>
      </c>
      <c r="H44" s="90">
        <v>1735727.64601</v>
      </c>
      <c r="I44" s="90">
        <v>1731215.9904100001</v>
      </c>
      <c r="J44" s="68" t="s">
        <v>204</v>
      </c>
      <c r="K44" s="120"/>
    </row>
    <row r="45" spans="1:11" ht="30">
      <c r="A45" s="8">
        <f t="shared" si="1"/>
        <v>40</v>
      </c>
      <c r="B45" s="36" t="s">
        <v>476</v>
      </c>
      <c r="C45" s="90">
        <v>477180.4669099999</v>
      </c>
      <c r="D45" s="90">
        <v>491901.34143999999</v>
      </c>
      <c r="E45" s="90">
        <v>507153.57927999989</v>
      </c>
      <c r="F45" s="90">
        <v>539500.37581999996</v>
      </c>
      <c r="G45" s="90">
        <v>504084.79254999995</v>
      </c>
      <c r="H45" s="90">
        <v>515325.69043999992</v>
      </c>
      <c r="I45" s="90">
        <v>523000.91596000013</v>
      </c>
      <c r="J45" s="68" t="s">
        <v>206</v>
      </c>
      <c r="K45" s="120"/>
    </row>
    <row r="46" spans="1:11">
      <c r="A46" s="8">
        <f t="shared" si="1"/>
        <v>41</v>
      </c>
      <c r="B46" s="36" t="s">
        <v>477</v>
      </c>
      <c r="C46" s="90">
        <v>559848.6931899999</v>
      </c>
      <c r="D46" s="90">
        <v>578534.25853999995</v>
      </c>
      <c r="E46" s="90">
        <v>578856.07688000007</v>
      </c>
      <c r="F46" s="90">
        <v>550575.67355999991</v>
      </c>
      <c r="G46" s="90">
        <v>541524.06337999995</v>
      </c>
      <c r="H46" s="90">
        <v>526014.92018000002</v>
      </c>
      <c r="I46" s="90">
        <v>577130.11459000001</v>
      </c>
      <c r="J46" s="68" t="s">
        <v>208</v>
      </c>
      <c r="K46" s="120"/>
    </row>
    <row r="47" spans="1:11">
      <c r="A47" s="8">
        <f t="shared" si="1"/>
        <v>42</v>
      </c>
      <c r="B47" s="36" t="s">
        <v>478</v>
      </c>
      <c r="C47" s="90">
        <v>2316.8506699999998</v>
      </c>
      <c r="D47" s="90">
        <v>1733.4762200000002</v>
      </c>
      <c r="E47" s="90">
        <v>1752.94831</v>
      </c>
      <c r="F47" s="90">
        <v>1767.5215200000002</v>
      </c>
      <c r="G47" s="90">
        <v>1784.7067700000002</v>
      </c>
      <c r="H47" s="90">
        <v>1780.68533</v>
      </c>
      <c r="I47" s="90">
        <v>1809.5027700000001</v>
      </c>
      <c r="J47" s="68" t="s">
        <v>210</v>
      </c>
      <c r="K47" s="120"/>
    </row>
    <row r="48" spans="1:11" s="56" customFormat="1">
      <c r="A48" s="55">
        <f t="shared" si="1"/>
        <v>43</v>
      </c>
      <c r="B48" s="54" t="s">
        <v>479</v>
      </c>
      <c r="C48" s="91">
        <v>2898535.4080500002</v>
      </c>
      <c r="D48" s="91">
        <v>2946531.7287099999</v>
      </c>
      <c r="E48" s="91">
        <v>2935779.5286599998</v>
      </c>
      <c r="F48" s="91">
        <v>2974701.5778700002</v>
      </c>
      <c r="G48" s="91">
        <v>2953707.7066500001</v>
      </c>
      <c r="H48" s="91">
        <v>3323550.5243800003</v>
      </c>
      <c r="I48" s="91">
        <v>3392666.4267799994</v>
      </c>
      <c r="J48" s="73" t="s">
        <v>212</v>
      </c>
      <c r="K48" s="120"/>
    </row>
    <row r="49" spans="1:11" s="56" customFormat="1">
      <c r="A49" s="55">
        <f t="shared" si="1"/>
        <v>44</v>
      </c>
      <c r="B49" s="54" t="s">
        <v>480</v>
      </c>
      <c r="C49" s="91">
        <v>4645004.41512</v>
      </c>
      <c r="D49" s="91">
        <v>4651611.3494200008</v>
      </c>
      <c r="E49" s="91">
        <v>4651669.8290400002</v>
      </c>
      <c r="F49" s="91">
        <v>4682667.9545499999</v>
      </c>
      <c r="G49" s="91">
        <v>4622456.4646699987</v>
      </c>
      <c r="H49" s="91">
        <v>5044373.5486899996</v>
      </c>
      <c r="I49" s="91">
        <v>5127663.3786799992</v>
      </c>
      <c r="J49" s="73" t="s">
        <v>50</v>
      </c>
      <c r="K49" s="120"/>
    </row>
    <row r="50" spans="1:11">
      <c r="A50" s="8">
        <f t="shared" si="1"/>
        <v>45</v>
      </c>
      <c r="B50" s="36" t="s">
        <v>481</v>
      </c>
      <c r="C50" s="90">
        <v>73400</v>
      </c>
      <c r="D50" s="90">
        <v>69900</v>
      </c>
      <c r="E50" s="90">
        <v>69900</v>
      </c>
      <c r="F50" s="90">
        <v>69900</v>
      </c>
      <c r="G50" s="90">
        <v>50000</v>
      </c>
      <c r="H50" s="90">
        <v>69900</v>
      </c>
      <c r="I50" s="90">
        <v>50000</v>
      </c>
      <c r="J50" s="68"/>
      <c r="K50" s="120"/>
    </row>
    <row r="51" spans="1:11">
      <c r="A51" s="8">
        <f t="shared" si="1"/>
        <v>46</v>
      </c>
      <c r="B51" s="36" t="s">
        <v>482</v>
      </c>
      <c r="C51" s="90">
        <v>1869804.9305100001</v>
      </c>
      <c r="D51" s="90">
        <v>1869804.9305100001</v>
      </c>
      <c r="E51" s="90">
        <v>1869804.9305100001</v>
      </c>
      <c r="F51" s="90">
        <v>1869804.9305100001</v>
      </c>
      <c r="G51" s="90">
        <v>1869804.9305100001</v>
      </c>
      <c r="H51" s="90">
        <v>1869804.9305100001</v>
      </c>
      <c r="I51" s="90">
        <v>1869804.9305100001</v>
      </c>
      <c r="J51" s="68" t="s">
        <v>217</v>
      </c>
      <c r="K51" s="120"/>
    </row>
    <row r="52" spans="1:11">
      <c r="A52" s="8">
        <f t="shared" si="1"/>
        <v>47</v>
      </c>
      <c r="B52" s="36" t="s">
        <v>483</v>
      </c>
      <c r="C52" s="90">
        <v>2500</v>
      </c>
      <c r="D52" s="90">
        <v>2500</v>
      </c>
      <c r="E52" s="90">
        <v>2500</v>
      </c>
      <c r="F52" s="90">
        <v>2500</v>
      </c>
      <c r="G52" s="90">
        <v>2500</v>
      </c>
      <c r="H52" s="90">
        <v>2500</v>
      </c>
      <c r="I52" s="90">
        <v>2500</v>
      </c>
      <c r="J52" s="68" t="s">
        <v>219</v>
      </c>
      <c r="K52" s="120"/>
    </row>
    <row r="53" spans="1:11">
      <c r="A53" s="8">
        <f t="shared" si="1"/>
        <v>48</v>
      </c>
      <c r="B53" s="36" t="s">
        <v>484</v>
      </c>
      <c r="C53" s="90">
        <v>1299700.63552</v>
      </c>
      <c r="D53" s="90">
        <v>1312132.2696100003</v>
      </c>
      <c r="E53" s="90">
        <v>1345274.5036199999</v>
      </c>
      <c r="F53" s="90">
        <v>1358719.5730299999</v>
      </c>
      <c r="G53" s="90">
        <v>1364862.3621699999</v>
      </c>
      <c r="H53" s="90">
        <v>1032937.6775899997</v>
      </c>
      <c r="I53" s="90">
        <v>1059369.2140399998</v>
      </c>
      <c r="J53" s="68"/>
      <c r="K53" s="120"/>
    </row>
    <row r="54" spans="1:11">
      <c r="A54" s="8">
        <f t="shared" si="1"/>
        <v>49</v>
      </c>
      <c r="B54" s="36" t="s">
        <v>485</v>
      </c>
      <c r="C54" s="90">
        <v>0</v>
      </c>
      <c r="D54" s="90">
        <v>0</v>
      </c>
      <c r="E54" s="90">
        <v>0</v>
      </c>
      <c r="F54" s="90">
        <v>0</v>
      </c>
      <c r="G54" s="90">
        <v>0</v>
      </c>
      <c r="H54" s="90">
        <v>0</v>
      </c>
      <c r="I54" s="90">
        <v>0</v>
      </c>
      <c r="J54" s="68" t="s">
        <v>485</v>
      </c>
      <c r="K54" s="120"/>
    </row>
    <row r="55" spans="1:11">
      <c r="A55" s="8">
        <f t="shared" si="1"/>
        <v>50</v>
      </c>
      <c r="B55" s="36" t="s">
        <v>220</v>
      </c>
      <c r="C55" s="90">
        <v>1568931.4782399996</v>
      </c>
      <c r="D55" s="90">
        <v>1578609.5844599996</v>
      </c>
      <c r="E55" s="90">
        <v>1607364.6299500002</v>
      </c>
      <c r="F55" s="90">
        <v>1628466.78599</v>
      </c>
      <c r="G55" s="90">
        <v>1654783.9696699996</v>
      </c>
      <c r="H55" s="90">
        <v>1667353.8448200002</v>
      </c>
      <c r="I55" s="90">
        <v>1694400.2704899998</v>
      </c>
      <c r="J55" s="68" t="s">
        <v>221</v>
      </c>
      <c r="K55" s="120"/>
    </row>
    <row r="56" spans="1:11">
      <c r="A56" s="8">
        <f t="shared" si="1"/>
        <v>51</v>
      </c>
      <c r="B56" s="36" t="s">
        <v>486</v>
      </c>
      <c r="C56" s="90">
        <v>5654.4008300000005</v>
      </c>
      <c r="D56" s="90">
        <v>13439.7634</v>
      </c>
      <c r="E56" s="90">
        <v>8430.397460000002</v>
      </c>
      <c r="F56" s="90">
        <v>26943.837239999997</v>
      </c>
      <c r="G56" s="90">
        <v>29144.780469999994</v>
      </c>
      <c r="H56" s="90">
        <v>40635.154049999997</v>
      </c>
      <c r="I56" s="90">
        <v>59723.881730000001</v>
      </c>
      <c r="J56" s="68" t="s">
        <v>223</v>
      </c>
      <c r="K56" s="120"/>
    </row>
    <row r="57" spans="1:11" s="56" customFormat="1">
      <c r="A57" s="55">
        <f t="shared" si="1"/>
        <v>52</v>
      </c>
      <c r="B57" s="54" t="s">
        <v>487</v>
      </c>
      <c r="C57" s="91">
        <v>4746591.4451799998</v>
      </c>
      <c r="D57" s="91">
        <v>4776486.5480399998</v>
      </c>
      <c r="E57" s="91">
        <v>4833374.4616299989</v>
      </c>
      <c r="F57" s="91">
        <v>4886435.1268799994</v>
      </c>
      <c r="G57" s="91">
        <v>4921096.0429000007</v>
      </c>
      <c r="H57" s="91">
        <v>4613231.6070999997</v>
      </c>
      <c r="I57" s="91">
        <v>4685798.2968700007</v>
      </c>
      <c r="J57" s="73" t="s">
        <v>54</v>
      </c>
      <c r="K57" s="120"/>
    </row>
    <row r="58" spans="1:11" s="56" customFormat="1">
      <c r="A58" s="55">
        <f t="shared" si="1"/>
        <v>53</v>
      </c>
      <c r="B58" s="54" t="s">
        <v>488</v>
      </c>
      <c r="C58" s="91">
        <v>9464995.8604100011</v>
      </c>
      <c r="D58" s="91">
        <v>9497997.8975400012</v>
      </c>
      <c r="E58" s="91">
        <v>9554944.2907299977</v>
      </c>
      <c r="F58" s="91">
        <v>9639003.0815099999</v>
      </c>
      <c r="G58" s="91">
        <v>9593552.5076399986</v>
      </c>
      <c r="H58" s="91">
        <v>9727505.1558500007</v>
      </c>
      <c r="I58" s="91">
        <v>9863461.6756199989</v>
      </c>
      <c r="J58" s="73" t="s">
        <v>226</v>
      </c>
      <c r="K58" s="120"/>
    </row>
    <row r="59" spans="1:11">
      <c r="C59" s="32"/>
      <c r="D59" s="32"/>
      <c r="E59" s="32"/>
      <c r="F59" s="32"/>
      <c r="G59" s="32"/>
      <c r="H59" s="32"/>
      <c r="I59" s="32"/>
      <c r="J59" s="32"/>
    </row>
    <row r="60" spans="1:11" ht="15.75">
      <c r="B60" s="75" t="s">
        <v>227</v>
      </c>
    </row>
    <row r="61" spans="1:11" ht="15.75">
      <c r="B61" s="75"/>
    </row>
  </sheetData>
  <mergeCells count="2">
    <mergeCell ref="A3:J3"/>
    <mergeCell ref="A4:J4"/>
  </mergeCells>
  <pageMargins left="1" right="1" top="1" bottom="1.46639015748032" header="1" footer="1"/>
  <pageSetup paperSize="9" scale="48" fitToHeight="0" orientation="landscape" r:id="rId1"/>
  <headerFooter alignWithMargins="0">
    <oddFooter>&amp;L&amp;"Arial,Italic"&amp;8 Muhamad Maulana Yasin Jayawiguna:WA00810, 2/22/2016 1:19:18 PM 
&amp;"-,Regular"Hal:  1/ 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00B050"/>
    <pageSetUpPr fitToPage="1"/>
  </sheetPr>
  <dimension ref="A1:K63"/>
  <sheetViews>
    <sheetView zoomScaleNormal="100" workbookViewId="0">
      <pane xSplit="2" ySplit="5" topLeftCell="C6" activePane="bottomRight" state="frozen"/>
      <selection pane="topRight" activeCell="A5" sqref="A5:D62"/>
      <selection pane="bottomLeft" activeCell="A5" sqref="A5:D62"/>
      <selection pane="bottomRight" activeCell="A2" sqref="A2"/>
    </sheetView>
  </sheetViews>
  <sheetFormatPr defaultColWidth="9.28515625" defaultRowHeight="15"/>
  <cols>
    <col min="1" max="1" width="9.28515625" style="6"/>
    <col min="2" max="2" width="34.7109375" style="6" customWidth="1"/>
    <col min="3" max="9" width="20.28515625" style="6" customWidth="1"/>
    <col min="10" max="10" width="57.5703125" style="6" bestFit="1" customWidth="1"/>
    <col min="11" max="45" width="26.28515625" style="6" customWidth="1"/>
    <col min="46" max="46" width="0" style="6" hidden="1" customWidth="1"/>
    <col min="47" max="47" width="21.5703125" style="6" customWidth="1"/>
    <col min="48" max="16384" width="9.28515625" style="6"/>
  </cols>
  <sheetData>
    <row r="1" spans="1:11" hidden="1">
      <c r="A1" s="6">
        <v>1</v>
      </c>
      <c r="B1" s="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c r="J2" s="71" t="s">
        <v>114</v>
      </c>
    </row>
    <row r="3" spans="1:11" ht="23.25" thickBot="1">
      <c r="A3" s="206" t="s">
        <v>115</v>
      </c>
      <c r="B3" s="207"/>
      <c r="C3" s="207"/>
      <c r="D3" s="207"/>
      <c r="E3" s="207"/>
      <c r="F3" s="207"/>
      <c r="G3" s="207"/>
      <c r="H3" s="207"/>
      <c r="I3" s="207"/>
      <c r="J3" s="207"/>
    </row>
    <row r="4" spans="1:11" ht="23.25" customHeight="1" thickBot="1">
      <c r="A4" s="201" t="s">
        <v>40</v>
      </c>
      <c r="B4" s="202"/>
      <c r="C4" s="202"/>
      <c r="D4" s="202"/>
      <c r="E4" s="202"/>
      <c r="F4" s="202"/>
      <c r="G4" s="202"/>
      <c r="H4" s="202"/>
      <c r="I4" s="202"/>
      <c r="J4" s="202"/>
    </row>
    <row r="5" spans="1:11" s="42" customFormat="1" ht="32.25" thickBot="1">
      <c r="A5" s="35" t="s">
        <v>116</v>
      </c>
      <c r="B5" s="35" t="s">
        <v>117</v>
      </c>
      <c r="C5" s="41" t="s">
        <v>61</v>
      </c>
      <c r="D5" s="41" t="s">
        <v>62</v>
      </c>
      <c r="E5" s="41" t="s">
        <v>63</v>
      </c>
      <c r="F5" s="41" t="s">
        <v>64</v>
      </c>
      <c r="G5" s="41" t="s">
        <v>974</v>
      </c>
      <c r="H5" s="41" t="s">
        <v>975</v>
      </c>
      <c r="I5" s="41" t="s">
        <v>978</v>
      </c>
      <c r="J5" s="35" t="s">
        <v>42</v>
      </c>
    </row>
    <row r="6" spans="1:11">
      <c r="A6" s="8">
        <v>1</v>
      </c>
      <c r="B6" s="36" t="s">
        <v>434</v>
      </c>
      <c r="C6" s="90">
        <v>336470</v>
      </c>
      <c r="D6" s="90">
        <v>343400</v>
      </c>
      <c r="E6" s="90">
        <v>369600</v>
      </c>
      <c r="F6" s="90">
        <v>370334.69</v>
      </c>
      <c r="G6" s="90">
        <v>425000</v>
      </c>
      <c r="H6" s="90">
        <v>389500</v>
      </c>
      <c r="I6" s="90">
        <v>425265</v>
      </c>
      <c r="J6" s="68" t="s">
        <v>119</v>
      </c>
      <c r="K6" s="120"/>
    </row>
    <row r="7" spans="1:11">
      <c r="A7" s="8">
        <f t="shared" ref="A7:A57" si="1">A6+1</f>
        <v>2</v>
      </c>
      <c r="B7" s="36" t="s">
        <v>435</v>
      </c>
      <c r="C7" s="90">
        <v>0</v>
      </c>
      <c r="D7" s="90">
        <v>0</v>
      </c>
      <c r="E7" s="90">
        <v>0</v>
      </c>
      <c r="F7" s="90">
        <v>0</v>
      </c>
      <c r="G7" s="90">
        <v>0</v>
      </c>
      <c r="H7" s="90">
        <v>0</v>
      </c>
      <c r="I7" s="90">
        <v>0</v>
      </c>
      <c r="J7" s="68" t="s">
        <v>121</v>
      </c>
      <c r="K7" s="120"/>
    </row>
    <row r="8" spans="1:11" ht="15" customHeight="1">
      <c r="A8" s="8">
        <f t="shared" si="1"/>
        <v>3</v>
      </c>
      <c r="B8" s="36" t="s">
        <v>436</v>
      </c>
      <c r="C8" s="119">
        <v>0</v>
      </c>
      <c r="D8" s="119">
        <v>0</v>
      </c>
      <c r="E8" s="119">
        <v>0</v>
      </c>
      <c r="F8" s="119">
        <v>0</v>
      </c>
      <c r="G8" s="119">
        <v>0</v>
      </c>
      <c r="H8" s="119">
        <v>0</v>
      </c>
      <c r="I8" s="119">
        <v>0</v>
      </c>
      <c r="J8" s="68" t="s">
        <v>437</v>
      </c>
      <c r="K8" s="120"/>
    </row>
    <row r="9" spans="1:11" ht="15" customHeight="1">
      <c r="A9" s="8">
        <f t="shared" si="1"/>
        <v>4</v>
      </c>
      <c r="B9" s="36" t="s">
        <v>438</v>
      </c>
      <c r="C9" s="90">
        <v>441108.33612999995</v>
      </c>
      <c r="D9" s="90">
        <v>457360.09104999999</v>
      </c>
      <c r="E9" s="90">
        <v>443155.36780999997</v>
      </c>
      <c r="F9" s="90">
        <v>448249.17178999999</v>
      </c>
      <c r="G9" s="90">
        <v>436342.49093999999</v>
      </c>
      <c r="H9" s="90">
        <v>457781.30682</v>
      </c>
      <c r="I9" s="90">
        <v>430351.85993999999</v>
      </c>
      <c r="J9" s="68" t="s">
        <v>439</v>
      </c>
      <c r="K9" s="120"/>
    </row>
    <row r="10" spans="1:11" ht="15" customHeight="1">
      <c r="A10" s="8">
        <f t="shared" si="1"/>
        <v>5</v>
      </c>
      <c r="B10" s="36" t="s">
        <v>440</v>
      </c>
      <c r="C10" s="90">
        <v>0</v>
      </c>
      <c r="D10" s="90">
        <v>0</v>
      </c>
      <c r="E10" s="90">
        <v>0</v>
      </c>
      <c r="F10" s="90">
        <v>0</v>
      </c>
      <c r="G10" s="90">
        <v>0</v>
      </c>
      <c r="H10" s="90">
        <v>0</v>
      </c>
      <c r="I10" s="90">
        <v>0</v>
      </c>
      <c r="J10" s="68" t="s">
        <v>441</v>
      </c>
      <c r="K10" s="120"/>
    </row>
    <row r="11" spans="1:11" ht="15" customHeight="1">
      <c r="A11" s="8">
        <f t="shared" si="1"/>
        <v>6</v>
      </c>
      <c r="B11" s="36" t="s">
        <v>442</v>
      </c>
      <c r="C11" s="90">
        <v>1272838.7467799999</v>
      </c>
      <c r="D11" s="90">
        <v>1245957.9241499999</v>
      </c>
      <c r="E11" s="90">
        <v>1293708.5387799998</v>
      </c>
      <c r="F11" s="90">
        <v>1298495.2611100001</v>
      </c>
      <c r="G11" s="90">
        <v>1293984.96291</v>
      </c>
      <c r="H11" s="90">
        <v>1297284.2233</v>
      </c>
      <c r="I11" s="90">
        <v>1318347.5754599997</v>
      </c>
      <c r="J11" s="68" t="s">
        <v>443</v>
      </c>
      <c r="K11" s="120"/>
    </row>
    <row r="12" spans="1:11" ht="15" customHeight="1">
      <c r="A12" s="8">
        <f t="shared" si="1"/>
        <v>7</v>
      </c>
      <c r="B12" s="36" t="s">
        <v>444</v>
      </c>
      <c r="C12" s="90">
        <v>0</v>
      </c>
      <c r="D12" s="90">
        <v>0</v>
      </c>
      <c r="E12" s="90">
        <v>0</v>
      </c>
      <c r="F12" s="90">
        <v>0</v>
      </c>
      <c r="G12" s="90">
        <v>0</v>
      </c>
      <c r="H12" s="90">
        <v>0</v>
      </c>
      <c r="I12" s="90">
        <v>0</v>
      </c>
      <c r="J12" s="68" t="s">
        <v>445</v>
      </c>
      <c r="K12" s="120"/>
    </row>
    <row r="13" spans="1:11" ht="15" customHeight="1">
      <c r="A13" s="8">
        <f t="shared" si="1"/>
        <v>8</v>
      </c>
      <c r="B13" s="36" t="s">
        <v>446</v>
      </c>
      <c r="C13" s="90">
        <v>0</v>
      </c>
      <c r="D13" s="90">
        <v>0</v>
      </c>
      <c r="E13" s="90">
        <v>0</v>
      </c>
      <c r="F13" s="90">
        <v>0</v>
      </c>
      <c r="G13" s="90">
        <v>0</v>
      </c>
      <c r="H13" s="90">
        <v>0</v>
      </c>
      <c r="I13" s="90">
        <v>0</v>
      </c>
      <c r="J13" s="68" t="s">
        <v>447</v>
      </c>
      <c r="K13" s="120"/>
    </row>
    <row r="14" spans="1:11" ht="15" customHeight="1">
      <c r="A14" s="8">
        <f t="shared" si="1"/>
        <v>9</v>
      </c>
      <c r="B14" s="36" t="s">
        <v>448</v>
      </c>
      <c r="C14" s="90">
        <v>0</v>
      </c>
      <c r="D14" s="90">
        <v>0</v>
      </c>
      <c r="E14" s="90">
        <v>0</v>
      </c>
      <c r="F14" s="90">
        <v>0</v>
      </c>
      <c r="G14" s="90">
        <v>0</v>
      </c>
      <c r="H14" s="90">
        <v>0</v>
      </c>
      <c r="I14" s="90">
        <v>0</v>
      </c>
      <c r="J14" s="68" t="s">
        <v>449</v>
      </c>
      <c r="K14" s="120"/>
    </row>
    <row r="15" spans="1:11" ht="15" customHeight="1">
      <c r="A15" s="8">
        <f t="shared" si="1"/>
        <v>10</v>
      </c>
      <c r="B15" s="36" t="s">
        <v>450</v>
      </c>
      <c r="C15" s="90">
        <v>294662.12444999994</v>
      </c>
      <c r="D15" s="90">
        <v>340034.00362999999</v>
      </c>
      <c r="E15" s="90">
        <v>266615.35732000001</v>
      </c>
      <c r="F15" s="90">
        <v>268082.63335000002</v>
      </c>
      <c r="G15" s="90">
        <v>267593.79819</v>
      </c>
      <c r="H15" s="90">
        <v>278309.16807000001</v>
      </c>
      <c r="I15" s="90">
        <v>279531.20630999998</v>
      </c>
      <c r="J15" s="68" t="s">
        <v>451</v>
      </c>
      <c r="K15" s="120"/>
    </row>
    <row r="16" spans="1:11" ht="15" customHeight="1">
      <c r="A16" s="8">
        <f t="shared" si="1"/>
        <v>11</v>
      </c>
      <c r="B16" s="36" t="s">
        <v>452</v>
      </c>
      <c r="C16" s="90">
        <v>0</v>
      </c>
      <c r="D16" s="90">
        <v>0</v>
      </c>
      <c r="E16" s="90">
        <v>0</v>
      </c>
      <c r="F16" s="90">
        <v>0</v>
      </c>
      <c r="G16" s="90">
        <v>0</v>
      </c>
      <c r="H16" s="90">
        <v>0</v>
      </c>
      <c r="I16" s="90">
        <v>0</v>
      </c>
      <c r="J16" s="68" t="s">
        <v>453</v>
      </c>
      <c r="K16" s="120"/>
    </row>
    <row r="17" spans="1:11" ht="15" customHeight="1">
      <c r="A17" s="8">
        <f t="shared" si="1"/>
        <v>12</v>
      </c>
      <c r="B17" s="36" t="s">
        <v>454</v>
      </c>
      <c r="C17" s="90">
        <v>0</v>
      </c>
      <c r="D17" s="90">
        <v>0</v>
      </c>
      <c r="E17" s="90">
        <v>0</v>
      </c>
      <c r="F17" s="90">
        <v>0</v>
      </c>
      <c r="G17" s="90">
        <v>0</v>
      </c>
      <c r="H17" s="90">
        <v>0</v>
      </c>
      <c r="I17" s="90">
        <v>0</v>
      </c>
      <c r="J17" s="68" t="s">
        <v>455</v>
      </c>
      <c r="K17" s="120"/>
    </row>
    <row r="18" spans="1:11" ht="15" customHeight="1">
      <c r="A18" s="8">
        <f t="shared" si="1"/>
        <v>13</v>
      </c>
      <c r="B18" s="36" t="s">
        <v>456</v>
      </c>
      <c r="C18" s="90">
        <v>0</v>
      </c>
      <c r="D18" s="90">
        <v>0</v>
      </c>
      <c r="E18" s="90">
        <v>0</v>
      </c>
      <c r="F18" s="90">
        <v>0</v>
      </c>
      <c r="G18" s="90">
        <v>0</v>
      </c>
      <c r="H18" s="90">
        <v>0</v>
      </c>
      <c r="I18" s="90">
        <v>0</v>
      </c>
      <c r="J18" s="68" t="s">
        <v>143</v>
      </c>
      <c r="K18" s="120"/>
    </row>
    <row r="19" spans="1:11" ht="15" customHeight="1">
      <c r="A19" s="8">
        <f t="shared" si="1"/>
        <v>14</v>
      </c>
      <c r="B19" s="36" t="s">
        <v>144</v>
      </c>
      <c r="C19" s="90">
        <v>24388.5</v>
      </c>
      <c r="D19" s="90">
        <v>24646.5</v>
      </c>
      <c r="E19" s="90">
        <v>24882</v>
      </c>
      <c r="F19" s="90">
        <v>25180.5</v>
      </c>
      <c r="G19" s="90">
        <v>24382.5</v>
      </c>
      <c r="H19" s="90">
        <v>24349.5</v>
      </c>
      <c r="I19" s="90">
        <v>24580.514999999999</v>
      </c>
      <c r="J19" s="68" t="s">
        <v>145</v>
      </c>
      <c r="K19" s="120"/>
    </row>
    <row r="20" spans="1:11" ht="15" customHeight="1">
      <c r="A20" s="77">
        <f t="shared" si="1"/>
        <v>15</v>
      </c>
      <c r="B20" s="78" t="s">
        <v>457</v>
      </c>
      <c r="C20" s="90">
        <v>16192.246090000001</v>
      </c>
      <c r="D20" s="90">
        <v>16192.246090000001</v>
      </c>
      <c r="E20" s="90">
        <v>16037.824329999999</v>
      </c>
      <c r="F20" s="90">
        <v>16037.824329999999</v>
      </c>
      <c r="G20" s="90">
        <v>16037.824329999999</v>
      </c>
      <c r="H20" s="90">
        <v>16037.824329999999</v>
      </c>
      <c r="I20" s="90">
        <v>16037.824329999999</v>
      </c>
      <c r="J20" s="86" t="s">
        <v>147</v>
      </c>
      <c r="K20" s="120"/>
    </row>
    <row r="21" spans="1:11" ht="15" customHeight="1">
      <c r="A21" s="8">
        <f t="shared" si="1"/>
        <v>16</v>
      </c>
      <c r="B21" s="36" t="s">
        <v>458</v>
      </c>
      <c r="C21" s="90">
        <v>0</v>
      </c>
      <c r="D21" s="90">
        <v>0</v>
      </c>
      <c r="E21" s="90">
        <v>0</v>
      </c>
      <c r="F21" s="90">
        <v>0</v>
      </c>
      <c r="G21" s="90">
        <v>0</v>
      </c>
      <c r="H21" s="90">
        <v>0</v>
      </c>
      <c r="I21" s="90">
        <v>0</v>
      </c>
      <c r="J21" s="68" t="s">
        <v>149</v>
      </c>
      <c r="K21" s="120"/>
    </row>
    <row r="22" spans="1:11" ht="15" customHeight="1">
      <c r="A22" s="8">
        <f t="shared" si="1"/>
        <v>17</v>
      </c>
      <c r="B22" s="36" t="s">
        <v>459</v>
      </c>
      <c r="C22" s="90">
        <v>0</v>
      </c>
      <c r="D22" s="90">
        <v>0</v>
      </c>
      <c r="E22" s="90">
        <v>0</v>
      </c>
      <c r="F22" s="90">
        <v>0</v>
      </c>
      <c r="G22" s="90">
        <v>0</v>
      </c>
      <c r="H22" s="90">
        <v>0</v>
      </c>
      <c r="I22" s="90">
        <v>0</v>
      </c>
      <c r="J22" s="68" t="s">
        <v>151</v>
      </c>
      <c r="K22" s="120"/>
    </row>
    <row r="23" spans="1:11" ht="15" customHeight="1">
      <c r="A23" s="8">
        <f t="shared" si="1"/>
        <v>18</v>
      </c>
      <c r="B23" s="36" t="s">
        <v>460</v>
      </c>
      <c r="C23" s="90">
        <v>0</v>
      </c>
      <c r="D23" s="90">
        <v>0</v>
      </c>
      <c r="E23" s="90">
        <v>0</v>
      </c>
      <c r="F23" s="90">
        <v>0</v>
      </c>
      <c r="G23" s="90">
        <v>0</v>
      </c>
      <c r="H23" s="90">
        <v>0</v>
      </c>
      <c r="I23" s="90">
        <v>0</v>
      </c>
      <c r="J23" s="68" t="s">
        <v>153</v>
      </c>
      <c r="K23" s="120"/>
    </row>
    <row r="24" spans="1:11" ht="15" customHeight="1">
      <c r="A24" s="8">
        <f t="shared" si="1"/>
        <v>19</v>
      </c>
      <c r="B24" s="36" t="s">
        <v>154</v>
      </c>
      <c r="C24" s="90">
        <v>0</v>
      </c>
      <c r="D24" s="90">
        <v>0</v>
      </c>
      <c r="E24" s="90">
        <v>0</v>
      </c>
      <c r="F24" s="90">
        <v>0</v>
      </c>
      <c r="G24" s="90">
        <v>0</v>
      </c>
      <c r="H24" s="90">
        <v>0</v>
      </c>
      <c r="I24" s="90">
        <v>0</v>
      </c>
      <c r="J24" s="68" t="s">
        <v>155</v>
      </c>
      <c r="K24" s="120"/>
    </row>
    <row r="25" spans="1:11" ht="15" customHeight="1">
      <c r="A25" s="8">
        <f t="shared" si="1"/>
        <v>20</v>
      </c>
      <c r="B25" s="36" t="s">
        <v>461</v>
      </c>
      <c r="C25" s="90">
        <v>0</v>
      </c>
      <c r="D25" s="90">
        <v>0</v>
      </c>
      <c r="E25" s="90">
        <v>0</v>
      </c>
      <c r="F25" s="90">
        <v>0</v>
      </c>
      <c r="G25" s="90">
        <v>0</v>
      </c>
      <c r="H25" s="90">
        <v>0</v>
      </c>
      <c r="I25" s="90">
        <v>0</v>
      </c>
      <c r="J25" s="68"/>
      <c r="K25" s="120"/>
    </row>
    <row r="26" spans="1:11" ht="15" customHeight="1">
      <c r="A26" s="8">
        <f t="shared" si="1"/>
        <v>21</v>
      </c>
      <c r="B26" s="36" t="s">
        <v>462</v>
      </c>
      <c r="C26" s="90">
        <v>0</v>
      </c>
      <c r="D26" s="90">
        <v>0</v>
      </c>
      <c r="E26" s="90">
        <v>0</v>
      </c>
      <c r="F26" s="90">
        <v>0</v>
      </c>
      <c r="G26" s="90">
        <v>0</v>
      </c>
      <c r="H26" s="90">
        <v>0</v>
      </c>
      <c r="I26" s="90">
        <v>0</v>
      </c>
      <c r="J26" s="68"/>
      <c r="K26" s="120"/>
    </row>
    <row r="27" spans="1:11" ht="15" customHeight="1">
      <c r="A27" s="8">
        <f t="shared" si="1"/>
        <v>22</v>
      </c>
      <c r="B27" s="36" t="s">
        <v>463</v>
      </c>
      <c r="C27" s="90">
        <v>0</v>
      </c>
      <c r="D27" s="90">
        <v>0</v>
      </c>
      <c r="E27" s="90">
        <v>0</v>
      </c>
      <c r="F27" s="90">
        <v>0</v>
      </c>
      <c r="G27" s="90">
        <v>0</v>
      </c>
      <c r="H27" s="90">
        <v>0</v>
      </c>
      <c r="I27" s="90">
        <v>0</v>
      </c>
      <c r="J27" s="68" t="s">
        <v>159</v>
      </c>
      <c r="K27" s="120"/>
    </row>
    <row r="28" spans="1:11" ht="15" customHeight="1">
      <c r="A28" s="55">
        <f t="shared" si="1"/>
        <v>23</v>
      </c>
      <c r="B28" s="54" t="s">
        <v>160</v>
      </c>
      <c r="C28" s="91">
        <v>2385659.95346</v>
      </c>
      <c r="D28" s="91">
        <v>2427590.7649499997</v>
      </c>
      <c r="E28" s="91">
        <v>2413999.08825</v>
      </c>
      <c r="F28" s="91">
        <v>2426380.0805900004</v>
      </c>
      <c r="G28" s="91">
        <v>2463341.5763900001</v>
      </c>
      <c r="H28" s="91">
        <v>2463262.0225299997</v>
      </c>
      <c r="I28" s="91">
        <v>2494113.9810700002</v>
      </c>
      <c r="J28" s="73" t="s">
        <v>44</v>
      </c>
      <c r="K28" s="120"/>
    </row>
    <row r="29" spans="1:11" ht="15" customHeight="1">
      <c r="A29" s="8">
        <f t="shared" si="1"/>
        <v>24</v>
      </c>
      <c r="B29" s="36" t="s">
        <v>464</v>
      </c>
      <c r="C29" s="90">
        <v>70880.559020000001</v>
      </c>
      <c r="D29" s="90">
        <v>23476.0861</v>
      </c>
      <c r="E29" s="90">
        <v>15867.152979999999</v>
      </c>
      <c r="F29" s="90">
        <v>38216.198880000004</v>
      </c>
      <c r="G29" s="90">
        <v>22034.607080000002</v>
      </c>
      <c r="H29" s="90">
        <v>22408.95825</v>
      </c>
      <c r="I29" s="90">
        <v>21399.450679999998</v>
      </c>
      <c r="J29" s="68" t="s">
        <v>162</v>
      </c>
      <c r="K29" s="120"/>
    </row>
    <row r="30" spans="1:11" ht="15" customHeight="1">
      <c r="A30" s="8">
        <f t="shared" si="1"/>
        <v>25</v>
      </c>
      <c r="B30" s="36" t="s">
        <v>465</v>
      </c>
      <c r="C30" s="90">
        <v>236716.25374000004</v>
      </c>
      <c r="D30" s="90">
        <v>218095.03164999999</v>
      </c>
      <c r="E30" s="90">
        <v>156710.64910000001</v>
      </c>
      <c r="F30" s="90">
        <v>135364.70378000001</v>
      </c>
      <c r="G30" s="90">
        <v>213559.17886000001</v>
      </c>
      <c r="H30" s="90">
        <v>176886.35636000003</v>
      </c>
      <c r="I30" s="90">
        <v>161322.95186</v>
      </c>
      <c r="J30" s="68" t="s">
        <v>164</v>
      </c>
      <c r="K30" s="120"/>
    </row>
    <row r="31" spans="1:11" ht="15" customHeight="1">
      <c r="A31" s="8">
        <f t="shared" si="1"/>
        <v>26</v>
      </c>
      <c r="B31" s="36" t="s">
        <v>466</v>
      </c>
      <c r="C31" s="90">
        <v>174643.61314</v>
      </c>
      <c r="D31" s="90">
        <v>178903.13241999998</v>
      </c>
      <c r="E31" s="90">
        <v>175510.16623999999</v>
      </c>
      <c r="F31" s="90">
        <v>178738.55409000002</v>
      </c>
      <c r="G31" s="90">
        <v>184289.78313</v>
      </c>
      <c r="H31" s="90">
        <v>184351.80108</v>
      </c>
      <c r="I31" s="90">
        <v>187685.52857000002</v>
      </c>
      <c r="J31" s="68" t="s">
        <v>168</v>
      </c>
      <c r="K31" s="120"/>
    </row>
    <row r="32" spans="1:11" ht="15" customHeight="1">
      <c r="A32" s="8">
        <f t="shared" si="1"/>
        <v>27</v>
      </c>
      <c r="B32" s="36" t="s">
        <v>467</v>
      </c>
      <c r="C32" s="90">
        <v>16045.26528</v>
      </c>
      <c r="D32" s="90">
        <v>15979.472330000001</v>
      </c>
      <c r="E32" s="90">
        <v>15914.02348</v>
      </c>
      <c r="F32" s="90">
        <v>16397.378430000001</v>
      </c>
      <c r="G32" s="90">
        <v>16296.929079999998</v>
      </c>
      <c r="H32" s="90">
        <v>16230.34024</v>
      </c>
      <c r="I32" s="90">
        <v>16718.300630000002</v>
      </c>
      <c r="J32" s="68" t="s">
        <v>178</v>
      </c>
      <c r="K32" s="120"/>
    </row>
    <row r="33" spans="1:11" ht="15" customHeight="1">
      <c r="A33" s="8">
        <f t="shared" si="1"/>
        <v>28</v>
      </c>
      <c r="B33" s="36" t="s">
        <v>468</v>
      </c>
      <c r="C33" s="90">
        <v>0</v>
      </c>
      <c r="D33" s="90">
        <v>0</v>
      </c>
      <c r="E33" s="90">
        <v>0</v>
      </c>
      <c r="F33" s="90">
        <v>0</v>
      </c>
      <c r="G33" s="90">
        <v>0</v>
      </c>
      <c r="H33" s="90">
        <v>0</v>
      </c>
      <c r="I33" s="90">
        <v>0</v>
      </c>
      <c r="J33" s="68" t="s">
        <v>180</v>
      </c>
      <c r="K33" s="120"/>
    </row>
    <row r="34" spans="1:11" ht="15" customHeight="1">
      <c r="A34" s="8">
        <f t="shared" si="1"/>
        <v>29</v>
      </c>
      <c r="B34" s="36" t="s">
        <v>183</v>
      </c>
      <c r="C34" s="90">
        <v>80441.818540000007</v>
      </c>
      <c r="D34" s="90">
        <v>66975.86510000001</v>
      </c>
      <c r="E34" s="90">
        <v>71942.099350000004</v>
      </c>
      <c r="F34" s="90">
        <v>79574.087640000012</v>
      </c>
      <c r="G34" s="90">
        <v>51734.448629999999</v>
      </c>
      <c r="H34" s="90">
        <v>57751.404900000001</v>
      </c>
      <c r="I34" s="90">
        <v>59770.347129999995</v>
      </c>
      <c r="J34" s="68" t="s">
        <v>184</v>
      </c>
      <c r="K34" s="120"/>
    </row>
    <row r="35" spans="1:11" ht="15" customHeight="1">
      <c r="A35" s="55">
        <f t="shared" si="1"/>
        <v>30</v>
      </c>
      <c r="B35" s="54" t="s">
        <v>469</v>
      </c>
      <c r="C35" s="91">
        <v>578727.50980000012</v>
      </c>
      <c r="D35" s="91">
        <v>503429.58765999996</v>
      </c>
      <c r="E35" s="91">
        <v>435944.09120000002</v>
      </c>
      <c r="F35" s="91">
        <v>448290.92288999999</v>
      </c>
      <c r="G35" s="91">
        <v>487914.94683999999</v>
      </c>
      <c r="H35" s="91">
        <v>457628.86088999995</v>
      </c>
      <c r="I35" s="91">
        <v>446896.57894999994</v>
      </c>
      <c r="J35" s="73" t="s">
        <v>46</v>
      </c>
      <c r="K35" s="120"/>
    </row>
    <row r="36" spans="1:11" ht="15" customHeight="1">
      <c r="A36" s="55">
        <f t="shared" si="1"/>
        <v>31</v>
      </c>
      <c r="B36" s="54" t="s">
        <v>246</v>
      </c>
      <c r="C36" s="91">
        <v>2964387.4632899999</v>
      </c>
      <c r="D36" s="91">
        <v>2931020.3526300001</v>
      </c>
      <c r="E36" s="91">
        <v>2849943.1794799999</v>
      </c>
      <c r="F36" s="91">
        <v>2874671.0035000001</v>
      </c>
      <c r="G36" s="91">
        <v>2951256.5232600002</v>
      </c>
      <c r="H36" s="91">
        <v>2920890.8834499996</v>
      </c>
      <c r="I36" s="91">
        <v>2941010.56006</v>
      </c>
      <c r="J36" s="73" t="s">
        <v>48</v>
      </c>
      <c r="K36" s="120"/>
    </row>
    <row r="37" spans="1:11" ht="15" customHeight="1">
      <c r="A37" s="8">
        <f t="shared" si="1"/>
        <v>32</v>
      </c>
      <c r="B37" s="36" t="s">
        <v>470</v>
      </c>
      <c r="C37" s="90">
        <v>215779.84120999998</v>
      </c>
      <c r="D37" s="90">
        <v>209917.38744999998</v>
      </c>
      <c r="E37" s="90">
        <v>185523.42659999998</v>
      </c>
      <c r="F37" s="90">
        <v>176095.00119000001</v>
      </c>
      <c r="G37" s="90">
        <v>171828.65471999999</v>
      </c>
      <c r="H37" s="90">
        <v>161284.82199999999</v>
      </c>
      <c r="I37" s="90">
        <v>200085.82848999999</v>
      </c>
      <c r="J37" s="68" t="s">
        <v>188</v>
      </c>
      <c r="K37" s="120"/>
    </row>
    <row r="38" spans="1:11" ht="15" customHeight="1">
      <c r="A38" s="8">
        <f t="shared" si="1"/>
        <v>33</v>
      </c>
      <c r="B38" s="36" t="s">
        <v>251</v>
      </c>
      <c r="C38" s="90">
        <v>38055.90986</v>
      </c>
      <c r="D38" s="90">
        <v>38924.851710000003</v>
      </c>
      <c r="E38" s="90">
        <v>39698.786010000003</v>
      </c>
      <c r="F38" s="90">
        <v>39995.13811</v>
      </c>
      <c r="G38" s="90">
        <v>38076.202019999997</v>
      </c>
      <c r="H38" s="90">
        <v>39498.706590000002</v>
      </c>
      <c r="I38" s="90">
        <v>39149.532950000001</v>
      </c>
      <c r="J38" s="68" t="s">
        <v>198</v>
      </c>
      <c r="K38" s="120"/>
    </row>
    <row r="39" spans="1:11" ht="15" customHeight="1">
      <c r="A39" s="8">
        <f t="shared" si="1"/>
        <v>34</v>
      </c>
      <c r="B39" s="36" t="s">
        <v>471</v>
      </c>
      <c r="C39" s="90">
        <v>207749.05286</v>
      </c>
      <c r="D39" s="90">
        <v>204084.10331999999</v>
      </c>
      <c r="E39" s="90">
        <v>148184.81703999999</v>
      </c>
      <c r="F39" s="90">
        <v>145786.48602999997</v>
      </c>
      <c r="G39" s="90">
        <v>127506.682</v>
      </c>
      <c r="H39" s="90">
        <v>143295.26274000001</v>
      </c>
      <c r="I39" s="90">
        <v>151896.23209999999</v>
      </c>
      <c r="J39" s="68" t="s">
        <v>200</v>
      </c>
      <c r="K39" s="120"/>
    </row>
    <row r="40" spans="1:11" ht="15" customHeight="1">
      <c r="A40" s="55">
        <f t="shared" si="1"/>
        <v>35</v>
      </c>
      <c r="B40" s="54" t="s">
        <v>472</v>
      </c>
      <c r="C40" s="91">
        <v>461584.80392999994</v>
      </c>
      <c r="D40" s="91">
        <v>452926.34247999999</v>
      </c>
      <c r="E40" s="91">
        <v>373407.02964999998</v>
      </c>
      <c r="F40" s="91">
        <v>361876.62532999995</v>
      </c>
      <c r="G40" s="91">
        <v>337411.53874000005</v>
      </c>
      <c r="H40" s="91">
        <v>344078.79132999998</v>
      </c>
      <c r="I40" s="91">
        <v>391131.59353999997</v>
      </c>
      <c r="J40" s="73" t="s">
        <v>202</v>
      </c>
      <c r="K40" s="120"/>
    </row>
    <row r="41" spans="1:11" ht="15" customHeight="1">
      <c r="A41" s="8">
        <f t="shared" si="1"/>
        <v>36</v>
      </c>
      <c r="B41" s="36" t="s">
        <v>473</v>
      </c>
      <c r="C41" s="90">
        <v>185672.60057000001</v>
      </c>
      <c r="D41" s="90">
        <v>184178.76735000001</v>
      </c>
      <c r="E41" s="90">
        <v>181248.49511000002</v>
      </c>
      <c r="F41" s="90">
        <v>169653.96863000002</v>
      </c>
      <c r="G41" s="90">
        <v>169871.79867999998</v>
      </c>
      <c r="H41" s="90">
        <v>170211.83623999998</v>
      </c>
      <c r="I41" s="90">
        <v>141955.88966000002</v>
      </c>
      <c r="J41" s="73"/>
      <c r="K41" s="120"/>
    </row>
    <row r="42" spans="1:11" ht="30">
      <c r="A42" s="8">
        <f t="shared" si="1"/>
        <v>37</v>
      </c>
      <c r="B42" s="36" t="s">
        <v>474</v>
      </c>
      <c r="C42" s="90">
        <v>0</v>
      </c>
      <c r="D42" s="90">
        <v>0</v>
      </c>
      <c r="E42" s="90">
        <v>0</v>
      </c>
      <c r="F42" s="90">
        <v>0</v>
      </c>
      <c r="G42" s="90">
        <v>0</v>
      </c>
      <c r="H42" s="90">
        <v>0</v>
      </c>
      <c r="I42" s="90">
        <v>0</v>
      </c>
      <c r="J42" s="73"/>
      <c r="K42" s="120"/>
    </row>
    <row r="43" spans="1:11" ht="15" customHeight="1">
      <c r="A43" s="8">
        <f t="shared" si="1"/>
        <v>38</v>
      </c>
      <c r="B43" s="36" t="s">
        <v>475</v>
      </c>
      <c r="C43" s="90">
        <v>2452325.8023900003</v>
      </c>
      <c r="D43" s="90">
        <v>2536995.5151299993</v>
      </c>
      <c r="E43" s="90">
        <v>2564293.1101600002</v>
      </c>
      <c r="F43" s="90">
        <v>2241817.3002000004</v>
      </c>
      <c r="G43" s="90">
        <v>1889763.3690599999</v>
      </c>
      <c r="H43" s="90">
        <v>1842199.5553899999</v>
      </c>
      <c r="I43" s="90">
        <v>1834704.7346800002</v>
      </c>
      <c r="J43" s="68" t="s">
        <v>204</v>
      </c>
      <c r="K43" s="120"/>
    </row>
    <row r="44" spans="1:11" ht="15" customHeight="1">
      <c r="A44" s="8">
        <f t="shared" si="1"/>
        <v>39</v>
      </c>
      <c r="B44" s="36" t="s">
        <v>476</v>
      </c>
      <c r="C44" s="90">
        <v>150176.16631999999</v>
      </c>
      <c r="D44" s="90">
        <v>161969.28015999999</v>
      </c>
      <c r="E44" s="90">
        <v>159635.63293999998</v>
      </c>
      <c r="F44" s="90">
        <v>165121.91807000001</v>
      </c>
      <c r="G44" s="90">
        <v>167509.58200999998</v>
      </c>
      <c r="H44" s="90">
        <v>165158.75658000002</v>
      </c>
      <c r="I44" s="90">
        <v>160504.98233999999</v>
      </c>
      <c r="J44" s="68" t="s">
        <v>206</v>
      </c>
      <c r="K44" s="120"/>
    </row>
    <row r="45" spans="1:11" ht="15" customHeight="1">
      <c r="A45" s="8">
        <f t="shared" si="1"/>
        <v>40</v>
      </c>
      <c r="B45" s="36" t="s">
        <v>477</v>
      </c>
      <c r="C45" s="90">
        <v>636200.62557999999</v>
      </c>
      <c r="D45" s="90">
        <v>672945.57322999998</v>
      </c>
      <c r="E45" s="90">
        <v>694259.84196999995</v>
      </c>
      <c r="F45" s="90">
        <v>726849.32764999999</v>
      </c>
      <c r="G45" s="90">
        <v>751260.51995999995</v>
      </c>
      <c r="H45" s="90">
        <v>704583.92038999998</v>
      </c>
      <c r="I45" s="90">
        <v>698368.91876999987</v>
      </c>
      <c r="J45" s="68" t="s">
        <v>208</v>
      </c>
      <c r="K45" s="120"/>
    </row>
    <row r="46" spans="1:11" ht="15" customHeight="1">
      <c r="A46" s="8">
        <f t="shared" si="1"/>
        <v>41</v>
      </c>
      <c r="B46" s="36" t="s">
        <v>478</v>
      </c>
      <c r="C46" s="90">
        <v>9.6698500000000003</v>
      </c>
      <c r="D46" s="90">
        <v>27.563130000000001</v>
      </c>
      <c r="E46" s="90">
        <v>52.510809999999999</v>
      </c>
      <c r="F46" s="90">
        <v>73.619969999999995</v>
      </c>
      <c r="G46" s="90">
        <v>114.83898000000001</v>
      </c>
      <c r="H46" s="90">
        <v>135.76554999999999</v>
      </c>
      <c r="I46" s="90">
        <v>163.30794</v>
      </c>
      <c r="J46" s="68" t="s">
        <v>210</v>
      </c>
      <c r="K46" s="120"/>
    </row>
    <row r="47" spans="1:11" ht="15" customHeight="1">
      <c r="A47" s="55">
        <f t="shared" si="1"/>
        <v>42</v>
      </c>
      <c r="B47" s="54" t="s">
        <v>479</v>
      </c>
      <c r="C47" s="91">
        <v>3424384.8647600003</v>
      </c>
      <c r="D47" s="91">
        <v>3556116.6990500004</v>
      </c>
      <c r="E47" s="91">
        <v>3599489.5910500004</v>
      </c>
      <c r="F47" s="91">
        <v>3303516.1345899999</v>
      </c>
      <c r="G47" s="91">
        <v>2978520.1087600002</v>
      </c>
      <c r="H47" s="91">
        <v>2882289.8342200001</v>
      </c>
      <c r="I47" s="91">
        <v>2835697.8334499998</v>
      </c>
      <c r="J47" s="73" t="s">
        <v>212</v>
      </c>
      <c r="K47" s="120"/>
    </row>
    <row r="48" spans="1:11" ht="15" customHeight="1">
      <c r="A48" s="55">
        <f t="shared" si="1"/>
        <v>43</v>
      </c>
      <c r="B48" s="54" t="s">
        <v>480</v>
      </c>
      <c r="C48" s="91">
        <v>3885969.6687600003</v>
      </c>
      <c r="D48" s="91">
        <v>4009043.0416000001</v>
      </c>
      <c r="E48" s="91">
        <v>3972896.6207699999</v>
      </c>
      <c r="F48" s="91">
        <v>3665392.7599599999</v>
      </c>
      <c r="G48" s="91">
        <v>3315931.6475499999</v>
      </c>
      <c r="H48" s="91">
        <v>3226368.62561</v>
      </c>
      <c r="I48" s="91">
        <v>3226829.4270500001</v>
      </c>
      <c r="J48" s="73" t="s">
        <v>50</v>
      </c>
      <c r="K48" s="120"/>
    </row>
    <row r="49" spans="1:11" ht="15" customHeight="1">
      <c r="A49" s="8">
        <f t="shared" si="1"/>
        <v>44</v>
      </c>
      <c r="B49" s="36" t="s">
        <v>481</v>
      </c>
      <c r="C49" s="90">
        <v>0</v>
      </c>
      <c r="D49" s="90">
        <v>0</v>
      </c>
      <c r="E49" s="90">
        <v>0</v>
      </c>
      <c r="F49" s="90">
        <v>0</v>
      </c>
      <c r="G49" s="90">
        <v>0</v>
      </c>
      <c r="H49" s="90">
        <v>0</v>
      </c>
      <c r="I49" s="90">
        <v>0</v>
      </c>
      <c r="J49" s="68"/>
      <c r="K49" s="120"/>
    </row>
    <row r="50" spans="1:11" ht="15" customHeight="1">
      <c r="A50" s="8">
        <f t="shared" si="1"/>
        <v>45</v>
      </c>
      <c r="B50" s="36" t="s">
        <v>482</v>
      </c>
      <c r="C50" s="90">
        <v>491000</v>
      </c>
      <c r="D50" s="90">
        <v>491000</v>
      </c>
      <c r="E50" s="90">
        <v>491000</v>
      </c>
      <c r="F50" s="90">
        <v>491000</v>
      </c>
      <c r="G50" s="90">
        <v>491000</v>
      </c>
      <c r="H50" s="90">
        <v>491000</v>
      </c>
      <c r="I50" s="90">
        <v>491000</v>
      </c>
      <c r="J50" s="68" t="s">
        <v>217</v>
      </c>
      <c r="K50" s="120"/>
    </row>
    <row r="51" spans="1:11" ht="15" customHeight="1">
      <c r="A51" s="8">
        <f t="shared" si="1"/>
        <v>46</v>
      </c>
      <c r="B51" s="36" t="s">
        <v>483</v>
      </c>
      <c r="C51" s="90">
        <v>0</v>
      </c>
      <c r="D51" s="90">
        <v>0</v>
      </c>
      <c r="E51" s="90">
        <v>0</v>
      </c>
      <c r="F51" s="90">
        <v>0</v>
      </c>
      <c r="G51" s="90">
        <v>0</v>
      </c>
      <c r="H51" s="90">
        <v>0</v>
      </c>
      <c r="I51" s="90">
        <v>0</v>
      </c>
      <c r="J51" s="68" t="s">
        <v>219</v>
      </c>
      <c r="K51" s="120"/>
    </row>
    <row r="52" spans="1:11" ht="15" customHeight="1">
      <c r="A52" s="8">
        <f t="shared" si="1"/>
        <v>47</v>
      </c>
      <c r="B52" s="36" t="s">
        <v>484</v>
      </c>
      <c r="C52" s="90">
        <v>-2336630.4333899999</v>
      </c>
      <c r="D52" s="90">
        <v>-2500718.2570799994</v>
      </c>
      <c r="E52" s="90">
        <v>-2546841.1973899999</v>
      </c>
      <c r="F52" s="90">
        <v>-2244579.1059099999</v>
      </c>
      <c r="G52" s="90">
        <v>-1816406.6059100002</v>
      </c>
      <c r="H52" s="90">
        <v>-1770591.2861900001</v>
      </c>
      <c r="I52" s="90">
        <v>-1768303.3092199997</v>
      </c>
      <c r="J52" s="68"/>
      <c r="K52" s="120"/>
    </row>
    <row r="53" spans="1:11" ht="15" customHeight="1">
      <c r="A53" s="8">
        <f t="shared" si="1"/>
        <v>48</v>
      </c>
      <c r="B53" s="36" t="s">
        <v>485</v>
      </c>
      <c r="C53" s="90">
        <v>0</v>
      </c>
      <c r="D53" s="90">
        <v>0</v>
      </c>
      <c r="E53" s="90">
        <v>0</v>
      </c>
      <c r="F53" s="90">
        <v>0</v>
      </c>
      <c r="G53" s="90">
        <v>0</v>
      </c>
      <c r="H53" s="90">
        <v>0</v>
      </c>
      <c r="I53" s="90">
        <v>0</v>
      </c>
      <c r="J53" s="68" t="s">
        <v>485</v>
      </c>
      <c r="K53" s="120"/>
    </row>
    <row r="54" spans="1:11" ht="15" customHeight="1">
      <c r="A54" s="8">
        <f t="shared" si="1"/>
        <v>49</v>
      </c>
      <c r="B54" s="36" t="s">
        <v>220</v>
      </c>
      <c r="C54" s="90">
        <v>921655.60485999996</v>
      </c>
      <c r="D54" s="90">
        <v>931128.24157999991</v>
      </c>
      <c r="E54" s="90">
        <v>934486.86095</v>
      </c>
      <c r="F54" s="90">
        <v>960956.01277000003</v>
      </c>
      <c r="G54" s="90">
        <v>957880.81048999995</v>
      </c>
      <c r="H54" s="90">
        <v>966773.07733999996</v>
      </c>
      <c r="I54" s="90">
        <v>984211.53793999995</v>
      </c>
      <c r="J54" s="68" t="s">
        <v>221</v>
      </c>
      <c r="K54" s="120"/>
    </row>
    <row r="55" spans="1:11" ht="15" customHeight="1">
      <c r="A55" s="8">
        <f t="shared" si="1"/>
        <v>50</v>
      </c>
      <c r="B55" s="36" t="s">
        <v>486</v>
      </c>
      <c r="C55" s="90">
        <v>2392.6266699999996</v>
      </c>
      <c r="D55" s="90">
        <v>567.32076999999981</v>
      </c>
      <c r="E55" s="90">
        <v>-1599.0950000000003</v>
      </c>
      <c r="F55" s="90">
        <v>1901.3361100000002</v>
      </c>
      <c r="G55" s="90">
        <v>2850.6699099999996</v>
      </c>
      <c r="H55" s="90">
        <v>7340.4705099999992</v>
      </c>
      <c r="I55" s="90">
        <v>7272.9037899999994</v>
      </c>
      <c r="J55" s="68" t="s">
        <v>223</v>
      </c>
      <c r="K55" s="120"/>
    </row>
    <row r="56" spans="1:11" ht="15" customHeight="1">
      <c r="A56" s="55">
        <f t="shared" si="1"/>
        <v>51</v>
      </c>
      <c r="B56" s="54" t="s">
        <v>487</v>
      </c>
      <c r="C56" s="91">
        <v>-921582.20183999999</v>
      </c>
      <c r="D56" s="91">
        <v>-1078022.6947399997</v>
      </c>
      <c r="E56" s="91">
        <v>-1122953.4314400002</v>
      </c>
      <c r="F56" s="91">
        <v>-790721.75702999986</v>
      </c>
      <c r="G56" s="91">
        <v>-364675.12549000001</v>
      </c>
      <c r="H56" s="91">
        <v>-305477.73830999993</v>
      </c>
      <c r="I56" s="91">
        <v>-285818.86745999998</v>
      </c>
      <c r="J56" s="73" t="s">
        <v>54</v>
      </c>
      <c r="K56" s="120"/>
    </row>
    <row r="57" spans="1:11" ht="15" customHeight="1">
      <c r="A57" s="55">
        <f t="shared" si="1"/>
        <v>52</v>
      </c>
      <c r="B57" s="54" t="s">
        <v>488</v>
      </c>
      <c r="C57" s="91">
        <v>2964387.46692</v>
      </c>
      <c r="D57" s="91">
        <v>2931020.3468600004</v>
      </c>
      <c r="E57" s="91">
        <v>2849943.18934</v>
      </c>
      <c r="F57" s="91">
        <v>2874671.0029499996</v>
      </c>
      <c r="G57" s="91">
        <v>2951256.5220600003</v>
      </c>
      <c r="H57" s="91">
        <v>2920890.8872999996</v>
      </c>
      <c r="I57" s="91">
        <v>2941010.5596000003</v>
      </c>
      <c r="J57" s="73" t="s">
        <v>226</v>
      </c>
      <c r="K57" s="120"/>
    </row>
    <row r="58" spans="1:11">
      <c r="B58" s="36"/>
      <c r="C58" s="32"/>
      <c r="D58" s="32"/>
      <c r="E58" s="32"/>
      <c r="F58" s="32"/>
      <c r="G58" s="32"/>
      <c r="H58" s="32">
        <v>0</v>
      </c>
      <c r="I58" s="32"/>
      <c r="J58" s="32"/>
      <c r="K58" s="120"/>
    </row>
    <row r="59" spans="1:11" ht="15.75">
      <c r="B59" s="75" t="s">
        <v>227</v>
      </c>
    </row>
    <row r="60" spans="1:11" ht="15.75">
      <c r="B60" s="75"/>
    </row>
    <row r="61" spans="1:11">
      <c r="B61" s="36"/>
    </row>
    <row r="62" spans="1:11">
      <c r="B62" s="36"/>
    </row>
    <row r="63" spans="1:11">
      <c r="B63" s="36"/>
    </row>
  </sheetData>
  <mergeCells count="2">
    <mergeCell ref="A3:J3"/>
    <mergeCell ref="A4:J4"/>
  </mergeCells>
  <pageMargins left="1" right="1" top="1" bottom="1.46639015748032" header="1" footer="1"/>
  <pageSetup paperSize="9" scale="43" fitToHeight="0" orientation="landscape" r:id="rId1"/>
  <headerFooter alignWithMargins="0">
    <oddFooter>&amp;L&amp;"Arial,Italic"&amp;8 Muhamad Maulana Yasin Jayawiguna:WA00810, 2/22/2016 2:09:12 PM 
&amp;"-,Regular"Hal:  1/ 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9:D54"/>
  <sheetViews>
    <sheetView showGridLines="0" workbookViewId="0"/>
  </sheetViews>
  <sheetFormatPr defaultRowHeight="15"/>
  <cols>
    <col min="1" max="1" width="3.28515625" style="16" customWidth="1"/>
  </cols>
  <sheetData>
    <row r="9" spans="4:4">
      <c r="D9" t="s">
        <v>287</v>
      </c>
    </row>
    <row r="10" spans="4:4">
      <c r="D10" t="s">
        <v>288</v>
      </c>
    </row>
    <row r="50" spans="3:3">
      <c r="C50">
        <v>0</v>
      </c>
    </row>
    <row r="54" spans="3:3">
      <c r="C54">
        <v>0</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tabColor rgb="FF00B0F0"/>
    <pageSetUpPr fitToPage="1"/>
  </sheetPr>
  <dimension ref="A1:K58"/>
  <sheetViews>
    <sheetView zoomScale="85" zoomScaleNormal="85" zoomScaleSheetLayoutView="85"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3.7109375" bestFit="1" customWidth="1"/>
    <col min="2" max="2" width="47.28515625" style="30" bestFit="1" customWidth="1"/>
    <col min="3" max="9" width="17.7109375" style="25" customWidth="1"/>
    <col min="10" max="10" width="66.28515625" bestFit="1" customWidth="1"/>
    <col min="11" max="11" width="41" bestFit="1" customWidth="1"/>
  </cols>
  <sheetData>
    <row r="1" spans="1:11" hidden="1">
      <c r="A1" s="136">
        <v>1</v>
      </c>
      <c r="B1" s="18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s="136" customFormat="1">
      <c r="J2" s="71" t="s">
        <v>114</v>
      </c>
    </row>
    <row r="3" spans="1:11" ht="23.25" customHeight="1" thickBot="1">
      <c r="A3" s="206" t="s">
        <v>289</v>
      </c>
      <c r="B3" s="207"/>
      <c r="C3" s="207"/>
      <c r="D3" s="207"/>
      <c r="E3" s="207"/>
      <c r="F3" s="207"/>
      <c r="G3" s="207"/>
      <c r="H3" s="207"/>
      <c r="I3" s="207"/>
      <c r="J3" s="207"/>
    </row>
    <row r="4" spans="1:11" ht="23.25" customHeight="1" thickBot="1">
      <c r="A4" s="201" t="s">
        <v>38</v>
      </c>
      <c r="B4" s="202"/>
      <c r="C4" s="202"/>
      <c r="D4" s="202"/>
      <c r="E4" s="202"/>
      <c r="F4" s="202"/>
      <c r="G4" s="202"/>
      <c r="H4" s="202"/>
      <c r="I4" s="202"/>
      <c r="J4" s="202"/>
    </row>
    <row r="5" spans="1:11" s="47" customFormat="1" ht="32.25" thickBot="1">
      <c r="A5" s="35" t="s">
        <v>116</v>
      </c>
      <c r="B5" s="49" t="s">
        <v>117</v>
      </c>
      <c r="C5" s="41" t="s">
        <v>61</v>
      </c>
      <c r="D5" s="41" t="s">
        <v>62</v>
      </c>
      <c r="E5" s="41" t="s">
        <v>63</v>
      </c>
      <c r="F5" s="41" t="s">
        <v>64</v>
      </c>
      <c r="G5" s="41" t="s">
        <v>974</v>
      </c>
      <c r="H5" s="41" t="s">
        <v>975</v>
      </c>
      <c r="I5" s="41" t="s">
        <v>978</v>
      </c>
      <c r="J5" s="35" t="s">
        <v>42</v>
      </c>
    </row>
    <row r="6" spans="1:11" ht="15" customHeight="1">
      <c r="A6" s="132">
        <v>1</v>
      </c>
      <c r="B6" s="167" t="s">
        <v>490</v>
      </c>
      <c r="C6" s="90">
        <v>3361358.78308</v>
      </c>
      <c r="D6" s="90">
        <v>4257953.7035099994</v>
      </c>
      <c r="E6" s="90">
        <v>6504154.8442400005</v>
      </c>
      <c r="F6" s="90">
        <v>8395999.5659699999</v>
      </c>
      <c r="G6" s="90">
        <v>9447138.9697200023</v>
      </c>
      <c r="H6" s="90">
        <v>11755300.322939999</v>
      </c>
      <c r="I6" s="90">
        <v>13842475.552070001</v>
      </c>
      <c r="J6" s="133" t="s">
        <v>491</v>
      </c>
      <c r="K6" s="120"/>
    </row>
    <row r="7" spans="1:11" ht="15" customHeight="1">
      <c r="A7" s="132">
        <f>A6+1</f>
        <v>2</v>
      </c>
      <c r="B7" s="168" t="s">
        <v>492</v>
      </c>
      <c r="C7" s="90">
        <v>-430243.08902999997</v>
      </c>
      <c r="D7" s="90">
        <v>-109412.48325999999</v>
      </c>
      <c r="E7" s="90">
        <v>-148237.02893999999</v>
      </c>
      <c r="F7" s="90">
        <v>-194284.29603999999</v>
      </c>
      <c r="G7" s="90">
        <v>-243263.53681999995</v>
      </c>
      <c r="H7" s="90">
        <v>-290905.98819999996</v>
      </c>
      <c r="I7" s="90">
        <v>-332145.69178000005</v>
      </c>
      <c r="J7" s="133" t="s">
        <v>293</v>
      </c>
      <c r="K7" s="120"/>
    </row>
    <row r="8" spans="1:11" ht="15" customHeight="1">
      <c r="A8" s="134">
        <f t="shared" ref="A8:A33" si="1">A7+1</f>
        <v>3</v>
      </c>
      <c r="B8" s="169" t="s">
        <v>493</v>
      </c>
      <c r="C8" s="91">
        <v>2931115.6939099994</v>
      </c>
      <c r="D8" s="91">
        <v>4148541.2201500004</v>
      </c>
      <c r="E8" s="91">
        <v>6355917.8151499992</v>
      </c>
      <c r="F8" s="91">
        <v>8201715.2697799997</v>
      </c>
      <c r="G8" s="91">
        <v>9203875.4327700026</v>
      </c>
      <c r="H8" s="91">
        <v>11464394.334599998</v>
      </c>
      <c r="I8" s="91">
        <v>13510329.860140001</v>
      </c>
      <c r="J8" s="135" t="s">
        <v>297</v>
      </c>
      <c r="K8" s="120"/>
    </row>
    <row r="9" spans="1:11" ht="15" customHeight="1">
      <c r="A9" s="132">
        <f t="shared" si="1"/>
        <v>4</v>
      </c>
      <c r="B9" s="168" t="s">
        <v>494</v>
      </c>
      <c r="C9" s="90">
        <v>10496.030279999988</v>
      </c>
      <c r="D9" s="90">
        <v>-403364.17232000001</v>
      </c>
      <c r="E9" s="90">
        <v>-465559.10157000012</v>
      </c>
      <c r="F9" s="90">
        <v>90953.5334</v>
      </c>
      <c r="G9" s="90">
        <v>1960933.7885499999</v>
      </c>
      <c r="H9" s="90">
        <v>728881.1698899999</v>
      </c>
      <c r="I9" s="90">
        <v>1236495.99829</v>
      </c>
      <c r="J9" s="133" t="s">
        <v>299</v>
      </c>
      <c r="K9" s="120"/>
    </row>
    <row r="10" spans="1:11" s="10" customFormat="1" ht="15" customHeight="1">
      <c r="A10" s="132">
        <f t="shared" si="1"/>
        <v>5</v>
      </c>
      <c r="B10" s="168" t="s">
        <v>495</v>
      </c>
      <c r="C10" s="90">
        <v>8477.7002300000004</v>
      </c>
      <c r="D10" s="90">
        <v>16608.077880000001</v>
      </c>
      <c r="E10" s="90">
        <v>24367.19455</v>
      </c>
      <c r="F10" s="90">
        <v>32914.913849999997</v>
      </c>
      <c r="G10" s="90">
        <v>39737.188569999998</v>
      </c>
      <c r="H10" s="90">
        <v>49422.200919999996</v>
      </c>
      <c r="I10" s="90">
        <v>58164.177220000005</v>
      </c>
      <c r="J10" s="133" t="s">
        <v>301</v>
      </c>
      <c r="K10" s="120"/>
    </row>
    <row r="11" spans="1:11" ht="15" customHeight="1">
      <c r="A11" s="134">
        <f t="shared" si="1"/>
        <v>6</v>
      </c>
      <c r="B11" s="169" t="s">
        <v>496</v>
      </c>
      <c r="C11" s="91">
        <v>10072.624799999992</v>
      </c>
      <c r="D11" s="91">
        <v>-386756.09438999998</v>
      </c>
      <c r="E11" s="91">
        <v>-441191.90697000001</v>
      </c>
      <c r="F11" s="91">
        <v>123868.44730999996</v>
      </c>
      <c r="G11" s="91">
        <v>2000670.9771700001</v>
      </c>
      <c r="H11" s="91">
        <v>778303.37083999987</v>
      </c>
      <c r="I11" s="91">
        <v>1294660.17555</v>
      </c>
      <c r="J11" s="135" t="s">
        <v>305</v>
      </c>
      <c r="K11" s="120"/>
    </row>
    <row r="12" spans="1:11" ht="15" customHeight="1">
      <c r="A12" s="132">
        <f t="shared" si="1"/>
        <v>7</v>
      </c>
      <c r="B12" s="168" t="s">
        <v>497</v>
      </c>
      <c r="C12" s="90">
        <v>-359859.71899000008</v>
      </c>
      <c r="D12" s="90">
        <v>-151369.13436000003</v>
      </c>
      <c r="E12" s="90">
        <v>-248909.42392000003</v>
      </c>
      <c r="F12" s="90">
        <v>-299787.01113</v>
      </c>
      <c r="G12" s="90">
        <v>-390229.76669000002</v>
      </c>
      <c r="H12" s="90">
        <v>-561653.76913000003</v>
      </c>
      <c r="I12" s="90">
        <v>-639823.98561999993</v>
      </c>
      <c r="J12" s="152"/>
      <c r="K12" s="120"/>
    </row>
    <row r="13" spans="1:11" ht="15" customHeight="1">
      <c r="A13" s="132">
        <f t="shared" si="1"/>
        <v>8</v>
      </c>
      <c r="B13" s="168" t="s">
        <v>395</v>
      </c>
      <c r="C13" s="90">
        <v>859197.81737000006</v>
      </c>
      <c r="D13" s="90">
        <v>654937.96603000001</v>
      </c>
      <c r="E13" s="90">
        <v>974688.83273000002</v>
      </c>
      <c r="F13" s="90">
        <v>1263391.1727200001</v>
      </c>
      <c r="G13" s="90">
        <v>1590598.6254399999</v>
      </c>
      <c r="H13" s="90">
        <v>1981123.0178800002</v>
      </c>
      <c r="I13" s="90">
        <v>2366414.5437499993</v>
      </c>
      <c r="J13" s="133" t="s">
        <v>307</v>
      </c>
      <c r="K13" s="120"/>
    </row>
    <row r="14" spans="1:11" ht="15" customHeight="1">
      <c r="A14" s="132">
        <f t="shared" si="1"/>
        <v>9</v>
      </c>
      <c r="B14" s="168" t="s">
        <v>498</v>
      </c>
      <c r="C14" s="90">
        <v>-337378.12080999999</v>
      </c>
      <c r="D14" s="90">
        <v>-121757.35314000001</v>
      </c>
      <c r="E14" s="90">
        <v>-197725.13626</v>
      </c>
      <c r="F14" s="90">
        <v>-250885.82115</v>
      </c>
      <c r="G14" s="90">
        <v>-319744.45972000004</v>
      </c>
      <c r="H14" s="90">
        <v>-387238.29596999992</v>
      </c>
      <c r="I14" s="90">
        <v>-453046.58084000007</v>
      </c>
      <c r="J14" s="133" t="s">
        <v>309</v>
      </c>
      <c r="K14" s="120"/>
    </row>
    <row r="15" spans="1:11" ht="15" customHeight="1">
      <c r="A15" s="132">
        <f t="shared" si="1"/>
        <v>10</v>
      </c>
      <c r="B15" s="168" t="s">
        <v>499</v>
      </c>
      <c r="C15" s="90">
        <v>13242.705559999999</v>
      </c>
      <c r="D15" s="90">
        <v>26018.148880000001</v>
      </c>
      <c r="E15" s="90">
        <v>31950.340900000003</v>
      </c>
      <c r="F15" s="90">
        <v>54944.041140000001</v>
      </c>
      <c r="G15" s="90">
        <v>48431.195259999993</v>
      </c>
      <c r="H15" s="90">
        <v>35585.618539999981</v>
      </c>
      <c r="I15" s="90">
        <v>42400.696219999998</v>
      </c>
      <c r="J15" s="133" t="s">
        <v>315</v>
      </c>
      <c r="K15" s="120"/>
    </row>
    <row r="16" spans="1:11" ht="30">
      <c r="A16" s="132">
        <f t="shared" si="1"/>
        <v>11</v>
      </c>
      <c r="B16" s="168" t="s">
        <v>500</v>
      </c>
      <c r="C16" s="90">
        <v>383067.76930000004</v>
      </c>
      <c r="D16" s="90">
        <v>766972.10995000007</v>
      </c>
      <c r="E16" s="90">
        <v>1106824.6657</v>
      </c>
      <c r="F16" s="90">
        <v>1371019.35839</v>
      </c>
      <c r="G16" s="90">
        <v>1589174.4551500001</v>
      </c>
      <c r="H16" s="90">
        <v>1766485.09892</v>
      </c>
      <c r="I16" s="90">
        <v>2064705.6439199999</v>
      </c>
      <c r="J16" s="136"/>
      <c r="K16" s="120"/>
    </row>
    <row r="17" spans="1:11" s="10" customFormat="1" ht="15" customHeight="1">
      <c r="A17" s="132">
        <f t="shared" si="1"/>
        <v>12</v>
      </c>
      <c r="B17" s="168" t="s">
        <v>501</v>
      </c>
      <c r="C17" s="90">
        <v>1055933.58547</v>
      </c>
      <c r="D17" s="90">
        <v>2068129.8287099998</v>
      </c>
      <c r="E17" s="90">
        <v>3083183.2739700004</v>
      </c>
      <c r="F17" s="90">
        <v>4006178.5752900001</v>
      </c>
      <c r="G17" s="90">
        <v>5036711.1638199985</v>
      </c>
      <c r="H17" s="90">
        <v>6083332.0178699996</v>
      </c>
      <c r="I17" s="90">
        <v>7268256.5057199989</v>
      </c>
      <c r="J17" s="137"/>
      <c r="K17" s="120"/>
    </row>
    <row r="18" spans="1:11" ht="15" customHeight="1">
      <c r="A18" s="134">
        <f t="shared" si="1"/>
        <v>13</v>
      </c>
      <c r="B18" s="169" t="s">
        <v>502</v>
      </c>
      <c r="C18" s="91">
        <v>1974063.7568599998</v>
      </c>
      <c r="D18" s="91">
        <v>3394300.7005000003</v>
      </c>
      <c r="E18" s="91">
        <v>4998921.97707</v>
      </c>
      <c r="F18" s="91">
        <v>6444647.3264100011</v>
      </c>
      <c r="G18" s="91">
        <v>7945170.980010001</v>
      </c>
      <c r="H18" s="91">
        <v>9479287.4572900012</v>
      </c>
      <c r="I18" s="91">
        <v>11288730.808830002</v>
      </c>
      <c r="J18" s="135" t="s">
        <v>319</v>
      </c>
      <c r="K18" s="120"/>
    </row>
    <row r="19" spans="1:11" ht="15" customHeight="1">
      <c r="A19" s="132">
        <f t="shared" si="1"/>
        <v>14</v>
      </c>
      <c r="B19" s="168" t="s">
        <v>332</v>
      </c>
      <c r="C19" s="90">
        <v>30529.800940000001</v>
      </c>
      <c r="D19" s="90">
        <v>49047.443710000007</v>
      </c>
      <c r="E19" s="90">
        <v>75749.600160000016</v>
      </c>
      <c r="F19" s="90">
        <v>101497.55077999998</v>
      </c>
      <c r="G19" s="90">
        <v>135959.37756999998</v>
      </c>
      <c r="H19" s="90">
        <v>163974.48768999995</v>
      </c>
      <c r="I19" s="90">
        <v>189311.24276999992</v>
      </c>
      <c r="J19" s="133" t="s">
        <v>333</v>
      </c>
      <c r="K19" s="120"/>
    </row>
    <row r="20" spans="1:11" ht="15" customHeight="1">
      <c r="A20" s="132">
        <f t="shared" si="1"/>
        <v>15</v>
      </c>
      <c r="B20" s="168" t="s">
        <v>503</v>
      </c>
      <c r="C20" s="90">
        <v>199298.94937999998</v>
      </c>
      <c r="D20" s="90">
        <v>373909.87055000005</v>
      </c>
      <c r="E20" s="90">
        <v>561429.25384999986</v>
      </c>
      <c r="F20" s="90">
        <v>725860.79474000016</v>
      </c>
      <c r="G20" s="90">
        <v>916760.32826999994</v>
      </c>
      <c r="H20" s="90">
        <v>1159474.1498700003</v>
      </c>
      <c r="I20" s="90">
        <v>1349008.0334999999</v>
      </c>
      <c r="J20" s="133" t="s">
        <v>335</v>
      </c>
      <c r="K20" s="120"/>
    </row>
    <row r="21" spans="1:11" ht="15" customHeight="1">
      <c r="A21" s="132">
        <f t="shared" si="1"/>
        <v>16</v>
      </c>
      <c r="B21" s="168" t="s">
        <v>504</v>
      </c>
      <c r="C21" s="90">
        <v>395227.81565</v>
      </c>
      <c r="D21" s="90">
        <v>281599.49076999997</v>
      </c>
      <c r="E21" s="90">
        <v>475863.89584999997</v>
      </c>
      <c r="F21" s="90">
        <v>635946.03762000019</v>
      </c>
      <c r="G21" s="90">
        <v>1299637.6063000001</v>
      </c>
      <c r="H21" s="90">
        <v>1606187.8322099997</v>
      </c>
      <c r="I21" s="90">
        <v>1928733.4873200003</v>
      </c>
      <c r="J21" s="133" t="s">
        <v>337</v>
      </c>
      <c r="K21" s="120"/>
    </row>
    <row r="22" spans="1:11" ht="15" customHeight="1">
      <c r="A22" s="132">
        <f t="shared" si="1"/>
        <v>17</v>
      </c>
      <c r="B22" s="168" t="s">
        <v>505</v>
      </c>
      <c r="C22" s="90">
        <v>63333.99493999999</v>
      </c>
      <c r="D22" s="90">
        <v>73861.520210000017</v>
      </c>
      <c r="E22" s="90">
        <v>86052.821420000022</v>
      </c>
      <c r="F22" s="90">
        <v>123605.80421999996</v>
      </c>
      <c r="G22" s="90">
        <v>135312.44587</v>
      </c>
      <c r="H22" s="90">
        <v>192454.43088999999</v>
      </c>
      <c r="I22" s="90">
        <v>231478.95672999998</v>
      </c>
      <c r="J22" s="133" t="s">
        <v>339</v>
      </c>
      <c r="K22" s="120"/>
    </row>
    <row r="23" spans="1:11" ht="15" customHeight="1">
      <c r="A23" s="132">
        <f t="shared" si="1"/>
        <v>18</v>
      </c>
      <c r="B23" s="168" t="s">
        <v>506</v>
      </c>
      <c r="C23" s="90">
        <v>-2.5632999999999999</v>
      </c>
      <c r="D23" s="90">
        <v>-5.7572299999999998</v>
      </c>
      <c r="E23" s="90">
        <v>-8.6627700000000001</v>
      </c>
      <c r="F23" s="90">
        <v>181.73948000000001</v>
      </c>
      <c r="G23" s="90">
        <v>-4.2476500000000001</v>
      </c>
      <c r="H23" s="90">
        <v>-4.6255199999999999</v>
      </c>
      <c r="I23" s="90">
        <v>-2.78084</v>
      </c>
      <c r="J23" s="133"/>
      <c r="K23" s="120"/>
    </row>
    <row r="24" spans="1:11" s="10" customFormat="1" ht="15" customHeight="1">
      <c r="A24" s="134">
        <f t="shared" si="1"/>
        <v>19</v>
      </c>
      <c r="B24" s="169" t="s">
        <v>346</v>
      </c>
      <c r="C24" s="91">
        <v>683970.66148999974</v>
      </c>
      <c r="D24" s="91">
        <v>773753.54145000014</v>
      </c>
      <c r="E24" s="91">
        <v>1194224.72104</v>
      </c>
      <c r="F24" s="91">
        <v>1582229.7393600002</v>
      </c>
      <c r="G24" s="91">
        <v>1964681.5725699996</v>
      </c>
      <c r="H24" s="91">
        <v>2474789.5160000003</v>
      </c>
      <c r="I24" s="91">
        <v>2897359.0240499997</v>
      </c>
      <c r="J24" s="135" t="s">
        <v>347</v>
      </c>
      <c r="K24" s="120"/>
    </row>
    <row r="25" spans="1:11" s="10" customFormat="1" ht="15" customHeight="1">
      <c r="A25" s="134">
        <f t="shared" si="1"/>
        <v>20</v>
      </c>
      <c r="B25" s="169" t="s">
        <v>507</v>
      </c>
      <c r="C25" s="91">
        <v>-57510.696129999997</v>
      </c>
      <c r="D25" s="91">
        <v>-542657.58279999997</v>
      </c>
      <c r="E25" s="91">
        <v>-495165.23496999999</v>
      </c>
      <c r="F25" s="91">
        <v>82044.336129999981</v>
      </c>
      <c r="G25" s="91">
        <v>1046616.05579</v>
      </c>
      <c r="H25" s="91">
        <v>-108195.39544999997</v>
      </c>
      <c r="I25" s="91">
        <v>197522.67220000003</v>
      </c>
      <c r="J25" s="135"/>
      <c r="K25" s="120"/>
    </row>
    <row r="26" spans="1:11" s="10" customFormat="1" ht="15" customHeight="1">
      <c r="A26" s="132">
        <f t="shared" si="1"/>
        <v>21</v>
      </c>
      <c r="B26" s="168" t="s">
        <v>508</v>
      </c>
      <c r="C26" s="90">
        <v>17738.48444</v>
      </c>
      <c r="D26" s="90">
        <v>30414.012859999995</v>
      </c>
      <c r="E26" s="90">
        <v>31556.275899999997</v>
      </c>
      <c r="F26" s="90">
        <v>50738.903389999999</v>
      </c>
      <c r="G26" s="90">
        <v>80169.067389999997</v>
      </c>
      <c r="H26" s="90">
        <v>94297.01658000001</v>
      </c>
      <c r="I26" s="90">
        <v>114250.85391999999</v>
      </c>
      <c r="J26" s="135"/>
      <c r="K26" s="120"/>
    </row>
    <row r="27" spans="1:11" s="10" customFormat="1" ht="15" customHeight="1">
      <c r="A27" s="132">
        <f t="shared" si="1"/>
        <v>22</v>
      </c>
      <c r="B27" s="168" t="s">
        <v>509</v>
      </c>
      <c r="C27" s="90">
        <v>10839.117939999998</v>
      </c>
      <c r="D27" s="90">
        <v>17567.149980000002</v>
      </c>
      <c r="E27" s="90">
        <v>34709.253819999998</v>
      </c>
      <c r="F27" s="90">
        <v>68119.695039999991</v>
      </c>
      <c r="G27" s="90">
        <v>105744.54166999998</v>
      </c>
      <c r="H27" s="90">
        <v>130372.08722999998</v>
      </c>
      <c r="I27" s="90">
        <v>104459.89783999998</v>
      </c>
      <c r="J27" s="135"/>
      <c r="K27" s="120"/>
    </row>
    <row r="28" spans="1:11" ht="15" customHeight="1">
      <c r="A28" s="132">
        <f t="shared" si="1"/>
        <v>23</v>
      </c>
      <c r="B28" s="168" t="s">
        <v>350</v>
      </c>
      <c r="C28" s="90">
        <v>107777.17697</v>
      </c>
      <c r="D28" s="90">
        <v>369090.3223</v>
      </c>
      <c r="E28" s="90">
        <v>408033.13727000006</v>
      </c>
      <c r="F28" s="90">
        <v>269153.38319999998</v>
      </c>
      <c r="G28" s="90">
        <v>169677.08589000002</v>
      </c>
      <c r="H28" s="90">
        <v>167405.17213999998</v>
      </c>
      <c r="I28" s="90">
        <v>88794.903379999945</v>
      </c>
      <c r="J28" s="133" t="s">
        <v>351</v>
      </c>
      <c r="K28" s="120"/>
    </row>
    <row r="29" spans="1:11" ht="15" customHeight="1">
      <c r="A29" s="132">
        <f t="shared" si="1"/>
        <v>24</v>
      </c>
      <c r="B29" s="168" t="s">
        <v>352</v>
      </c>
      <c r="C29" s="90">
        <v>46995.981899999992</v>
      </c>
      <c r="D29" s="90">
        <v>-175391.80420000001</v>
      </c>
      <c r="E29" s="90">
        <v>-121952.20001</v>
      </c>
      <c r="F29" s="90">
        <v>251348.1435399999</v>
      </c>
      <c r="G29" s="90">
        <v>1057582.56128</v>
      </c>
      <c r="H29" s="90">
        <v>-134747.17738000001</v>
      </c>
      <c r="I29" s="90">
        <v>86391.727339999896</v>
      </c>
      <c r="J29" s="133" t="s">
        <v>353</v>
      </c>
      <c r="K29" s="120"/>
    </row>
    <row r="30" spans="1:11" ht="15" customHeight="1">
      <c r="A30" s="132">
        <f t="shared" si="1"/>
        <v>25</v>
      </c>
      <c r="B30" s="168" t="s">
        <v>354</v>
      </c>
      <c r="C30" s="90">
        <v>9433.4635799999996</v>
      </c>
      <c r="D30" s="90">
        <v>4624.6989299999987</v>
      </c>
      <c r="E30" s="90">
        <v>5519.6957699999994</v>
      </c>
      <c r="F30" s="90">
        <v>10536.96026</v>
      </c>
      <c r="G30" s="90">
        <v>15693.844669999999</v>
      </c>
      <c r="H30" s="90">
        <v>9460.3790300000001</v>
      </c>
      <c r="I30" s="90">
        <v>8811.5656199999994</v>
      </c>
      <c r="J30" s="133" t="s">
        <v>355</v>
      </c>
      <c r="K30" s="120"/>
    </row>
    <row r="31" spans="1:11" s="10" customFormat="1" ht="15" customHeight="1">
      <c r="A31" s="132">
        <f t="shared" si="1"/>
        <v>26</v>
      </c>
      <c r="B31" s="168" t="s">
        <v>356</v>
      </c>
      <c r="C31" s="90">
        <v>37562.518309999992</v>
      </c>
      <c r="D31" s="90">
        <v>-180016.50313999999</v>
      </c>
      <c r="E31" s="90">
        <v>-127471.89579000002</v>
      </c>
      <c r="F31" s="90">
        <v>240811.18327999997</v>
      </c>
      <c r="G31" s="90">
        <v>1041888.7166</v>
      </c>
      <c r="H31" s="90">
        <v>-144207.5564</v>
      </c>
      <c r="I31" s="90">
        <v>77580.161729999891</v>
      </c>
      <c r="J31" s="133" t="s">
        <v>357</v>
      </c>
      <c r="K31" s="120"/>
    </row>
    <row r="32" spans="1:11">
      <c r="A32" s="132">
        <f t="shared" si="1"/>
        <v>27</v>
      </c>
      <c r="B32" s="168" t="s">
        <v>510</v>
      </c>
      <c r="C32" s="90">
        <v>-61782.136479999986</v>
      </c>
      <c r="D32" s="90">
        <v>69636.680189999985</v>
      </c>
      <c r="E32" s="90">
        <v>17853.448179999999</v>
      </c>
      <c r="F32" s="90">
        <v>188824.29149000003</v>
      </c>
      <c r="G32" s="90">
        <v>106509.09247</v>
      </c>
      <c r="H32" s="90">
        <v>40987.299460000002</v>
      </c>
      <c r="I32" s="90">
        <v>121842.90568</v>
      </c>
      <c r="J32" s="133" t="s">
        <v>359</v>
      </c>
      <c r="K32" s="120"/>
    </row>
    <row r="33" spans="1:11">
      <c r="A33" s="134">
        <f t="shared" si="1"/>
        <v>28</v>
      </c>
      <c r="B33" s="169" t="s">
        <v>511</v>
      </c>
      <c r="C33" s="91">
        <v>-24219.618110000021</v>
      </c>
      <c r="D33" s="91">
        <v>-110379.82291000008</v>
      </c>
      <c r="E33" s="91">
        <v>-109618.44761</v>
      </c>
      <c r="F33" s="91">
        <v>429635.4748599999</v>
      </c>
      <c r="G33" s="91">
        <v>1148397.80913</v>
      </c>
      <c r="H33" s="91">
        <v>-103220.25689000005</v>
      </c>
      <c r="I33" s="91">
        <v>199423.06744999986</v>
      </c>
      <c r="J33" s="135" t="s">
        <v>361</v>
      </c>
      <c r="K33" s="120"/>
    </row>
    <row r="34" spans="1:11">
      <c r="C34"/>
      <c r="D34"/>
      <c r="E34"/>
      <c r="F34"/>
      <c r="G34"/>
      <c r="H34"/>
      <c r="I34"/>
      <c r="K34" s="120"/>
    </row>
    <row r="35" spans="1:11">
      <c r="B35" s="165" t="s">
        <v>362</v>
      </c>
      <c r="C35"/>
      <c r="D35"/>
      <c r="E35"/>
      <c r="F35"/>
      <c r="G35"/>
      <c r="H35"/>
      <c r="I35"/>
      <c r="K35" s="120"/>
    </row>
    <row r="36" spans="1:11" ht="15.75">
      <c r="B36" s="75" t="s">
        <v>363</v>
      </c>
      <c r="K36" s="120"/>
    </row>
    <row r="37" spans="1:11">
      <c r="K37" s="120"/>
    </row>
    <row r="38" spans="1:11">
      <c r="K38" s="120"/>
    </row>
    <row r="39" spans="1:11">
      <c r="K39" s="120"/>
    </row>
    <row r="40" spans="1:11">
      <c r="K40" s="120"/>
    </row>
    <row r="41" spans="1:11">
      <c r="C41" s="25">
        <v>0</v>
      </c>
      <c r="K41" s="120"/>
    </row>
    <row r="42" spans="1:11">
      <c r="K42" s="120"/>
    </row>
    <row r="43" spans="1:11">
      <c r="K43" s="120"/>
    </row>
    <row r="44" spans="1:11">
      <c r="K44" s="120"/>
    </row>
    <row r="45" spans="1:11">
      <c r="C45" s="25">
        <v>0</v>
      </c>
      <c r="K45" s="120"/>
    </row>
    <row r="46" spans="1:11">
      <c r="K46" s="120"/>
    </row>
    <row r="47" spans="1:11">
      <c r="K47" s="120"/>
    </row>
    <row r="48" spans="1:11">
      <c r="K48" s="120"/>
    </row>
    <row r="49" spans="11:11">
      <c r="K49" s="120"/>
    </row>
    <row r="50" spans="11:11">
      <c r="K50" s="120"/>
    </row>
    <row r="51" spans="11:11">
      <c r="K51" s="120"/>
    </row>
    <row r="52" spans="11:11">
      <c r="K52" s="120"/>
    </row>
    <row r="53" spans="11:11">
      <c r="K53" s="120"/>
    </row>
    <row r="54" spans="11:11">
      <c r="K54" s="120"/>
    </row>
    <row r="55" spans="11:11">
      <c r="K55" s="120"/>
    </row>
    <row r="56" spans="11:11">
      <c r="K56" s="120"/>
    </row>
    <row r="57" spans="11:11">
      <c r="K57" s="120"/>
    </row>
    <row r="58" spans="11:11">
      <c r="K58" s="120"/>
    </row>
  </sheetData>
  <mergeCells count="2">
    <mergeCell ref="A3:J3"/>
    <mergeCell ref="A4:J4"/>
  </mergeCells>
  <printOptions horizontalCentered="1" verticalCentered="1"/>
  <pageMargins left="0.25" right="0.25" top="0.75" bottom="0.75" header="0.3" footer="0.3"/>
  <pageSetup scale="4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00B0F0"/>
    <pageSetUpPr fitToPage="1"/>
  </sheetPr>
  <dimension ref="A1:M35"/>
  <sheetViews>
    <sheetView zoomScaleNormal="100"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3.7109375" bestFit="1" customWidth="1"/>
    <col min="2" max="2" width="37.28515625" style="30" customWidth="1"/>
    <col min="3" max="9" width="18.28515625" customWidth="1"/>
    <col min="10" max="10" width="53.28515625" style="30" customWidth="1"/>
    <col min="11" max="11" width="13.28515625" bestFit="1" customWidth="1"/>
    <col min="13" max="13" width="12.28515625" bestFit="1" customWidth="1"/>
  </cols>
  <sheetData>
    <row r="1" spans="1:13" s="136" customFormat="1" hidden="1">
      <c r="A1" s="136">
        <v>1</v>
      </c>
      <c r="B1" s="186">
        <v>1</v>
      </c>
      <c r="C1" s="183">
        <f>DATE(2025,1,31)</f>
        <v>45688</v>
      </c>
      <c r="D1" s="183">
        <f>EOMONTH(C1,1)</f>
        <v>45716</v>
      </c>
      <c r="E1" s="183">
        <f t="shared" ref="E1:F1" si="0">EOMONTH(D1,1)</f>
        <v>45747</v>
      </c>
      <c r="F1" s="183">
        <f t="shared" si="0"/>
        <v>45777</v>
      </c>
      <c r="G1" s="183">
        <f>EOMONTH(F1,1)</f>
        <v>45808</v>
      </c>
      <c r="H1" s="183">
        <f>EOMONTH(G1,1)</f>
        <v>45838</v>
      </c>
      <c r="I1" s="183">
        <f>EOMONTH(H1,1)</f>
        <v>45869</v>
      </c>
      <c r="J1" s="186"/>
    </row>
    <row r="2" spans="1:13" s="136" customFormat="1">
      <c r="J2" s="71" t="s">
        <v>114</v>
      </c>
    </row>
    <row r="3" spans="1:13" ht="23.25" customHeight="1" thickBot="1">
      <c r="A3" s="206" t="s">
        <v>289</v>
      </c>
      <c r="B3" s="207"/>
      <c r="C3" s="207"/>
      <c r="D3" s="207"/>
      <c r="E3" s="207"/>
      <c r="F3" s="207"/>
      <c r="G3" s="207"/>
      <c r="H3" s="207"/>
      <c r="I3" s="207"/>
      <c r="J3" s="207"/>
    </row>
    <row r="4" spans="1:13" ht="23.25" customHeight="1" thickBot="1">
      <c r="A4" s="201" t="s">
        <v>39</v>
      </c>
      <c r="B4" s="202"/>
      <c r="C4" s="202"/>
      <c r="D4" s="202"/>
      <c r="E4" s="202"/>
      <c r="F4" s="202"/>
      <c r="G4" s="202"/>
      <c r="H4" s="202"/>
      <c r="I4" s="202"/>
      <c r="J4" s="202"/>
    </row>
    <row r="5" spans="1:13" s="47" customFormat="1" ht="32.25" thickBot="1">
      <c r="A5" s="35" t="s">
        <v>116</v>
      </c>
      <c r="B5" s="49" t="s">
        <v>117</v>
      </c>
      <c r="C5" s="41" t="s">
        <v>61</v>
      </c>
      <c r="D5" s="41" t="s">
        <v>62</v>
      </c>
      <c r="E5" s="41" t="s">
        <v>63</v>
      </c>
      <c r="F5" s="41" t="s">
        <v>64</v>
      </c>
      <c r="G5" s="41" t="s">
        <v>974</v>
      </c>
      <c r="H5" s="41" t="s">
        <v>975</v>
      </c>
      <c r="I5" s="41" t="s">
        <v>978</v>
      </c>
      <c r="J5" s="49" t="s">
        <v>42</v>
      </c>
    </row>
    <row r="6" spans="1:13" ht="15" customHeight="1">
      <c r="A6" s="26">
        <v>1</v>
      </c>
      <c r="B6" s="6" t="s">
        <v>490</v>
      </c>
      <c r="C6" s="90">
        <v>274689.62930000003</v>
      </c>
      <c r="D6" s="90">
        <v>529038.68247</v>
      </c>
      <c r="E6" s="90">
        <v>784538.35014999995</v>
      </c>
      <c r="F6" s="90">
        <v>1047807.7070000002</v>
      </c>
      <c r="G6" s="90">
        <v>1255386.2457300001</v>
      </c>
      <c r="H6" s="90">
        <v>1506001.5263500002</v>
      </c>
      <c r="I6" s="90">
        <v>1768455.1247499997</v>
      </c>
      <c r="J6" s="133" t="s">
        <v>491</v>
      </c>
      <c r="K6" s="120"/>
      <c r="M6" s="121"/>
    </row>
    <row r="7" spans="1:13" ht="15" customHeight="1">
      <c r="A7" s="26">
        <f>A6+1</f>
        <v>2</v>
      </c>
      <c r="B7" s="6" t="s">
        <v>492</v>
      </c>
      <c r="C7" s="90">
        <v>-45243.890240000001</v>
      </c>
      <c r="D7" s="90">
        <v>-82106.493350000004</v>
      </c>
      <c r="E7" s="90">
        <v>-110377.76716</v>
      </c>
      <c r="F7" s="90">
        <v>-170675.73003000001</v>
      </c>
      <c r="G7" s="90">
        <v>-185801.45614999998</v>
      </c>
      <c r="H7" s="90">
        <v>-220521.30961000005</v>
      </c>
      <c r="I7" s="90">
        <v>-249259.42903000006</v>
      </c>
      <c r="J7" s="133" t="s">
        <v>293</v>
      </c>
      <c r="K7" s="120"/>
      <c r="M7" s="121"/>
    </row>
    <row r="8" spans="1:13" ht="15" customHeight="1">
      <c r="A8" s="27">
        <f t="shared" ref="A8:A31" si="1">A7+1</f>
        <v>3</v>
      </c>
      <c r="B8" s="56" t="s">
        <v>512</v>
      </c>
      <c r="C8" s="91">
        <v>229445.73896999995</v>
      </c>
      <c r="D8" s="91">
        <v>446932.18904000008</v>
      </c>
      <c r="E8" s="91">
        <v>785815.41787999996</v>
      </c>
      <c r="F8" s="91">
        <v>877131.97687999997</v>
      </c>
      <c r="G8" s="91">
        <v>1069584.7895099998</v>
      </c>
      <c r="H8" s="91">
        <v>1285480.21667</v>
      </c>
      <c r="I8" s="91">
        <v>1519195.6956499999</v>
      </c>
      <c r="J8" s="135" t="s">
        <v>297</v>
      </c>
      <c r="K8" s="120"/>
      <c r="M8" s="121"/>
    </row>
    <row r="9" spans="1:13" s="10" customFormat="1" ht="15" customHeight="1">
      <c r="A9" s="26">
        <f t="shared" si="1"/>
        <v>4</v>
      </c>
      <c r="B9" s="6" t="s">
        <v>494</v>
      </c>
      <c r="C9" s="90">
        <v>33641.145730000004</v>
      </c>
      <c r="D9" s="90">
        <v>63187.817289999992</v>
      </c>
      <c r="E9" s="90">
        <v>93063.635630000004</v>
      </c>
      <c r="F9" s="90">
        <v>128318.73736</v>
      </c>
      <c r="G9" s="90">
        <v>159011.13878000001</v>
      </c>
      <c r="H9" s="90">
        <v>191731.48323000001</v>
      </c>
      <c r="I9" s="90">
        <v>231457.79518000002</v>
      </c>
      <c r="J9" s="133" t="s">
        <v>299</v>
      </c>
      <c r="K9" s="120"/>
      <c r="M9" s="121"/>
    </row>
    <row r="10" spans="1:13" ht="15" customHeight="1">
      <c r="A10" s="26">
        <f t="shared" si="1"/>
        <v>5</v>
      </c>
      <c r="B10" s="6" t="s">
        <v>495</v>
      </c>
      <c r="C10" s="90">
        <v>159.00014000000002</v>
      </c>
      <c r="D10" s="90">
        <v>284.92086000000006</v>
      </c>
      <c r="E10" s="90">
        <v>433.90201000000002</v>
      </c>
      <c r="F10" s="90">
        <v>601.84419000000003</v>
      </c>
      <c r="G10" s="90">
        <v>1138.38105</v>
      </c>
      <c r="H10" s="90">
        <v>1650.63276</v>
      </c>
      <c r="I10" s="90">
        <v>1814.91309</v>
      </c>
      <c r="J10" s="133" t="s">
        <v>301</v>
      </c>
      <c r="K10" s="120"/>
      <c r="M10" s="121"/>
    </row>
    <row r="11" spans="1:13" s="59" customFormat="1" ht="15" customHeight="1">
      <c r="A11" s="27">
        <f t="shared" si="1"/>
        <v>6</v>
      </c>
      <c r="B11" s="56" t="s">
        <v>496</v>
      </c>
      <c r="C11" s="91">
        <v>33800.14587</v>
      </c>
      <c r="D11" s="91">
        <v>63472.738159999994</v>
      </c>
      <c r="E11" s="91">
        <v>93497.53767000002</v>
      </c>
      <c r="F11" s="91">
        <v>128920.58157999997</v>
      </c>
      <c r="G11" s="91">
        <v>160149.51983</v>
      </c>
      <c r="H11" s="91">
        <v>193382.11599999998</v>
      </c>
      <c r="I11" s="91">
        <v>233272.70827999996</v>
      </c>
      <c r="J11" s="135" t="s">
        <v>305</v>
      </c>
      <c r="K11" s="120"/>
      <c r="L11" s="173"/>
      <c r="M11" s="121"/>
    </row>
    <row r="12" spans="1:13" ht="15" customHeight="1">
      <c r="A12" s="26">
        <f t="shared" si="1"/>
        <v>7</v>
      </c>
      <c r="B12" s="6" t="s">
        <v>395</v>
      </c>
      <c r="C12" s="90">
        <v>113892.90548999999</v>
      </c>
      <c r="D12" s="90">
        <v>216796.83178999997</v>
      </c>
      <c r="E12" s="90">
        <v>313855.96341999999</v>
      </c>
      <c r="F12" s="90">
        <v>404319.56083999993</v>
      </c>
      <c r="G12" s="90">
        <v>510539.72721000004</v>
      </c>
      <c r="H12" s="90">
        <v>623047.41914999997</v>
      </c>
      <c r="I12" s="90">
        <v>740733.29330000002</v>
      </c>
      <c r="J12" s="133" t="s">
        <v>307</v>
      </c>
      <c r="K12" s="120"/>
      <c r="M12" s="121"/>
    </row>
    <row r="13" spans="1:13" ht="15" customHeight="1">
      <c r="A13" s="26">
        <f t="shared" si="1"/>
        <v>8</v>
      </c>
      <c r="B13" s="6" t="s">
        <v>498</v>
      </c>
      <c r="C13" s="90">
        <v>-27275.08383</v>
      </c>
      <c r="D13" s="90">
        <v>-42126.000520000001</v>
      </c>
      <c r="E13" s="90">
        <v>-55377.231910000002</v>
      </c>
      <c r="F13" s="90">
        <v>-63695.999210000002</v>
      </c>
      <c r="G13" s="90">
        <v>-76886.51122</v>
      </c>
      <c r="H13" s="90">
        <v>-95912.742710000006</v>
      </c>
      <c r="I13" s="90">
        <v>-109813.09556</v>
      </c>
      <c r="J13" s="133" t="s">
        <v>309</v>
      </c>
      <c r="K13" s="120"/>
      <c r="M13" s="121"/>
    </row>
    <row r="14" spans="1:13" ht="15" customHeight="1">
      <c r="A14" s="26">
        <f t="shared" si="1"/>
        <v>9</v>
      </c>
      <c r="B14" s="6" t="s">
        <v>499</v>
      </c>
      <c r="C14" s="90">
        <v>-13171.315309999998</v>
      </c>
      <c r="D14" s="90">
        <v>1775.949630000001</v>
      </c>
      <c r="E14" s="90">
        <v>-10460.076290000001</v>
      </c>
      <c r="F14" s="90">
        <v>-35412.221149999998</v>
      </c>
      <c r="G14" s="90">
        <v>-47294.172050000001</v>
      </c>
      <c r="H14" s="90">
        <v>4475.0058200000003</v>
      </c>
      <c r="I14" s="90">
        <v>-7917.7818299999981</v>
      </c>
      <c r="J14" s="133" t="s">
        <v>315</v>
      </c>
      <c r="K14" s="120"/>
      <c r="M14" s="121"/>
    </row>
    <row r="15" spans="1:13" ht="15" customHeight="1">
      <c r="A15" s="26">
        <f t="shared" si="1"/>
        <v>10</v>
      </c>
      <c r="B15" s="6" t="s">
        <v>500</v>
      </c>
      <c r="C15" s="90">
        <v>0</v>
      </c>
      <c r="D15" s="90">
        <v>0</v>
      </c>
      <c r="E15" s="90">
        <v>0</v>
      </c>
      <c r="F15" s="90">
        <v>0</v>
      </c>
      <c r="G15" s="90">
        <v>0</v>
      </c>
      <c r="H15" s="90">
        <v>0</v>
      </c>
      <c r="I15" s="90">
        <v>0</v>
      </c>
      <c r="J15" s="136"/>
      <c r="K15" s="120"/>
      <c r="L15" s="13"/>
      <c r="M15" s="121"/>
    </row>
    <row r="16" spans="1:13" ht="15" customHeight="1">
      <c r="A16" s="26">
        <f t="shared" si="1"/>
        <v>11</v>
      </c>
      <c r="B16" s="6" t="s">
        <v>501</v>
      </c>
      <c r="C16" s="90">
        <v>0</v>
      </c>
      <c r="D16" s="90">
        <v>0</v>
      </c>
      <c r="E16" s="90">
        <v>0</v>
      </c>
      <c r="F16" s="90">
        <v>0</v>
      </c>
      <c r="G16" s="90">
        <v>0</v>
      </c>
      <c r="H16" s="90">
        <v>0</v>
      </c>
      <c r="I16" s="90">
        <v>0</v>
      </c>
      <c r="J16" s="137"/>
      <c r="K16" s="120"/>
      <c r="M16" s="121"/>
    </row>
    <row r="17" spans="1:13" s="10" customFormat="1" ht="15" customHeight="1">
      <c r="A17" s="27">
        <f t="shared" si="1"/>
        <v>12</v>
      </c>
      <c r="B17" s="56" t="s">
        <v>502</v>
      </c>
      <c r="C17" s="91">
        <v>73446.50628999999</v>
      </c>
      <c r="D17" s="91">
        <v>176446.78083</v>
      </c>
      <c r="E17" s="91">
        <v>248018.65514000002</v>
      </c>
      <c r="F17" s="91">
        <v>305211.34041</v>
      </c>
      <c r="G17" s="91">
        <v>386359.04388000007</v>
      </c>
      <c r="H17" s="91">
        <v>531609.68219000008</v>
      </c>
      <c r="I17" s="91">
        <v>623002.41584000003</v>
      </c>
      <c r="J17" s="135" t="s">
        <v>319</v>
      </c>
      <c r="K17" s="120"/>
      <c r="M17" s="121"/>
    </row>
    <row r="18" spans="1:13" ht="15" customHeight="1">
      <c r="A18" s="26">
        <f t="shared" si="1"/>
        <v>13</v>
      </c>
      <c r="B18" s="6" t="s">
        <v>332</v>
      </c>
      <c r="C18" s="90">
        <v>22456.297830000003</v>
      </c>
      <c r="D18" s="90">
        <v>42846.43400999999</v>
      </c>
      <c r="E18" s="90">
        <v>68624.558130000005</v>
      </c>
      <c r="F18" s="90">
        <v>86731.341469999999</v>
      </c>
      <c r="G18" s="90">
        <v>105182.25780000002</v>
      </c>
      <c r="H18" s="90">
        <v>128685.98895000003</v>
      </c>
      <c r="I18" s="90">
        <v>151985.79346999998</v>
      </c>
      <c r="J18" s="133" t="s">
        <v>333</v>
      </c>
      <c r="K18" s="120"/>
      <c r="M18" s="121"/>
    </row>
    <row r="19" spans="1:13" ht="15" customHeight="1">
      <c r="A19" s="26">
        <f t="shared" si="1"/>
        <v>14</v>
      </c>
      <c r="B19" s="6" t="s">
        <v>503</v>
      </c>
      <c r="C19" s="90">
        <v>49015.629130000016</v>
      </c>
      <c r="D19" s="90">
        <v>87954.913379999998</v>
      </c>
      <c r="E19" s="90">
        <v>139390.64577</v>
      </c>
      <c r="F19" s="90">
        <v>184258.06521000003</v>
      </c>
      <c r="G19" s="90">
        <v>225787.19487000001</v>
      </c>
      <c r="H19" s="90">
        <v>269907.40805999999</v>
      </c>
      <c r="I19" s="90">
        <v>315152.36354000005</v>
      </c>
      <c r="J19" s="133" t="s">
        <v>335</v>
      </c>
      <c r="K19" s="120"/>
      <c r="M19" s="121"/>
    </row>
    <row r="20" spans="1:13" ht="15" customHeight="1">
      <c r="A20" s="26">
        <f t="shared" si="1"/>
        <v>15</v>
      </c>
      <c r="B20" s="6" t="s">
        <v>504</v>
      </c>
      <c r="C20" s="90">
        <v>34997.422070000001</v>
      </c>
      <c r="D20" s="90">
        <v>74036.070800000001</v>
      </c>
      <c r="E20" s="90">
        <v>114748.58757</v>
      </c>
      <c r="F20" s="90">
        <v>154439.20723000003</v>
      </c>
      <c r="G20" s="90">
        <v>194395.2383</v>
      </c>
      <c r="H20" s="90">
        <v>241040.09572000001</v>
      </c>
      <c r="I20" s="90">
        <v>278324.28527999995</v>
      </c>
      <c r="J20" s="133" t="s">
        <v>337</v>
      </c>
      <c r="K20" s="120"/>
      <c r="M20" s="121"/>
    </row>
    <row r="21" spans="1:13" ht="15" customHeight="1">
      <c r="A21" s="26">
        <f t="shared" si="1"/>
        <v>16</v>
      </c>
      <c r="B21" s="6" t="s">
        <v>505</v>
      </c>
      <c r="C21" s="90">
        <v>9446.3922200000015</v>
      </c>
      <c r="D21" s="90">
        <v>20376.023850000009</v>
      </c>
      <c r="E21" s="90">
        <v>23746.621619999998</v>
      </c>
      <c r="F21" s="90">
        <v>24293.816259999996</v>
      </c>
      <c r="G21" s="90">
        <v>23794.351609999998</v>
      </c>
      <c r="H21" s="90">
        <v>9547.5606699999971</v>
      </c>
      <c r="I21" s="90">
        <v>24523.615269999995</v>
      </c>
      <c r="J21" s="133" t="s">
        <v>339</v>
      </c>
      <c r="K21" s="120"/>
      <c r="M21" s="121"/>
    </row>
    <row r="22" spans="1:13" ht="15" customHeight="1">
      <c r="A22" s="27">
        <f t="shared" si="1"/>
        <v>17</v>
      </c>
      <c r="B22" s="56" t="s">
        <v>346</v>
      </c>
      <c r="C22" s="91">
        <v>115915.74147000001</v>
      </c>
      <c r="D22" s="91">
        <v>225213.44234000001</v>
      </c>
      <c r="E22" s="91">
        <v>346510.41336000006</v>
      </c>
      <c r="F22" s="91">
        <v>449722.43047999998</v>
      </c>
      <c r="G22" s="91">
        <v>549159.04287000012</v>
      </c>
      <c r="H22" s="91">
        <v>649181.05371000012</v>
      </c>
      <c r="I22" s="91">
        <v>769986.05790000013</v>
      </c>
      <c r="J22" s="135" t="s">
        <v>347</v>
      </c>
      <c r="K22" s="120"/>
      <c r="M22" s="121"/>
    </row>
    <row r="23" spans="1:13" ht="15" customHeight="1">
      <c r="A23" s="27">
        <f t="shared" si="1"/>
        <v>18</v>
      </c>
      <c r="B23" s="56" t="s">
        <v>507</v>
      </c>
      <c r="C23" s="91">
        <v>44260.916399999987</v>
      </c>
      <c r="D23" s="91">
        <v>55609.191159999988</v>
      </c>
      <c r="E23" s="91">
        <v>121346.39824000004</v>
      </c>
      <c r="F23" s="91">
        <v>159753.46497000003</v>
      </c>
      <c r="G23" s="91">
        <v>195303.69366000005</v>
      </c>
      <c r="H23" s="91">
        <v>306098.32440000004</v>
      </c>
      <c r="I23" s="91">
        <v>358008.14890999999</v>
      </c>
      <c r="J23" s="135"/>
      <c r="K23" s="120"/>
      <c r="M23" s="121"/>
    </row>
    <row r="24" spans="1:13" ht="15" customHeight="1">
      <c r="A24" s="174">
        <f t="shared" si="1"/>
        <v>19</v>
      </c>
      <c r="B24" s="6" t="s">
        <v>508</v>
      </c>
      <c r="C24" s="90">
        <v>1812.8847200000002</v>
      </c>
      <c r="D24" s="90">
        <v>5235.2891500000005</v>
      </c>
      <c r="E24" s="90">
        <v>6856.3011800000004</v>
      </c>
      <c r="F24" s="90">
        <v>11494.924249999998</v>
      </c>
      <c r="G24" s="90">
        <v>11202.40099</v>
      </c>
      <c r="H24" s="90">
        <v>22178.648929999999</v>
      </c>
      <c r="I24" s="90">
        <v>30234.896670000002</v>
      </c>
      <c r="J24" s="135"/>
      <c r="K24" s="120"/>
      <c r="M24" s="121"/>
    </row>
    <row r="25" spans="1:13" ht="15" customHeight="1">
      <c r="A25" s="174">
        <f t="shared" si="1"/>
        <v>20</v>
      </c>
      <c r="B25" s="6" t="s">
        <v>509</v>
      </c>
      <c r="C25" s="90">
        <v>3716.9467600000003</v>
      </c>
      <c r="D25" s="90">
        <v>10739.67625</v>
      </c>
      <c r="E25" s="90">
        <v>12179.72697</v>
      </c>
      <c r="F25" s="90">
        <v>14625.221930000002</v>
      </c>
      <c r="G25" s="90">
        <v>16280.701099999998</v>
      </c>
      <c r="H25" s="90">
        <v>18058.560260000002</v>
      </c>
      <c r="I25" s="90">
        <v>22799.237149999997</v>
      </c>
      <c r="J25" s="135"/>
      <c r="K25" s="120"/>
      <c r="M25" s="121"/>
    </row>
    <row r="26" spans="1:13" s="10" customFormat="1" ht="15" customHeight="1">
      <c r="A26" s="26">
        <f t="shared" si="1"/>
        <v>21</v>
      </c>
      <c r="B26" s="6" t="s">
        <v>350</v>
      </c>
      <c r="C26" s="90">
        <v>0</v>
      </c>
      <c r="D26" s="90">
        <v>0</v>
      </c>
      <c r="E26" s="90">
        <v>0</v>
      </c>
      <c r="F26" s="90">
        <v>0</v>
      </c>
      <c r="G26" s="90">
        <v>0</v>
      </c>
      <c r="H26" s="90">
        <v>0</v>
      </c>
      <c r="I26" s="90">
        <v>0</v>
      </c>
      <c r="J26" s="133" t="s">
        <v>351</v>
      </c>
      <c r="K26" s="120"/>
      <c r="M26" s="121"/>
    </row>
    <row r="27" spans="1:13" ht="15" customHeight="1">
      <c r="A27" s="26">
        <f t="shared" si="1"/>
        <v>22</v>
      </c>
      <c r="B27" s="6" t="s">
        <v>352</v>
      </c>
      <c r="C27" s="90">
        <v>55804.256170000015</v>
      </c>
      <c r="D27" s="90">
        <v>82622.711420000007</v>
      </c>
      <c r="E27" s="90">
        <v>142347.58301</v>
      </c>
      <c r="F27" s="90">
        <v>189029.88209</v>
      </c>
      <c r="G27" s="90">
        <v>226927.92172000001</v>
      </c>
      <c r="H27" s="90">
        <v>299409.30768000003</v>
      </c>
      <c r="I27" s="90">
        <v>345431.46505000006</v>
      </c>
      <c r="J27" s="133" t="s">
        <v>353</v>
      </c>
      <c r="K27" s="120"/>
      <c r="M27" s="121"/>
    </row>
    <row r="28" spans="1:13" ht="15" customHeight="1">
      <c r="A28" s="26">
        <f t="shared" si="1"/>
        <v>23</v>
      </c>
      <c r="B28" s="6" t="s">
        <v>354</v>
      </c>
      <c r="C28" s="90">
        <v>1638.3657499999997</v>
      </c>
      <c r="D28" s="90">
        <v>2739.1628500000002</v>
      </c>
      <c r="E28" s="90">
        <v>5378.4298599999993</v>
      </c>
      <c r="F28" s="90">
        <v>7747.8955700000006</v>
      </c>
      <c r="G28" s="90">
        <v>8888.4689699999999</v>
      </c>
      <c r="H28" s="90">
        <v>10720.43936</v>
      </c>
      <c r="I28" s="90">
        <v>12938.027749999999</v>
      </c>
      <c r="J28" s="133" t="s">
        <v>355</v>
      </c>
      <c r="K28" s="120"/>
      <c r="M28" s="121"/>
    </row>
    <row r="29" spans="1:13" ht="15" customHeight="1">
      <c r="A29" s="26">
        <f t="shared" si="1"/>
        <v>24</v>
      </c>
      <c r="B29" s="6" t="s">
        <v>356</v>
      </c>
      <c r="C29" s="90">
        <v>54165.890400000004</v>
      </c>
      <c r="D29" s="90">
        <v>79883.548549999992</v>
      </c>
      <c r="E29" s="90">
        <v>136969.15312</v>
      </c>
      <c r="F29" s="90">
        <v>181281.98653000002</v>
      </c>
      <c r="G29" s="90">
        <v>218039.45271999997</v>
      </c>
      <c r="H29" s="90">
        <v>288688.86829999997</v>
      </c>
      <c r="I29" s="90">
        <v>332493.43728000001</v>
      </c>
      <c r="J29" s="133" t="s">
        <v>357</v>
      </c>
      <c r="K29" s="120"/>
      <c r="M29" s="121"/>
    </row>
    <row r="30" spans="1:13" ht="15" customHeight="1">
      <c r="A30" s="26">
        <f t="shared" si="1"/>
        <v>25</v>
      </c>
      <c r="B30" s="6" t="s">
        <v>510</v>
      </c>
      <c r="C30" s="90">
        <v>5883.7762999999995</v>
      </c>
      <c r="D30" s="90">
        <v>10579.88089</v>
      </c>
      <c r="E30" s="90">
        <v>5357.9914199999994</v>
      </c>
      <c r="F30" s="90">
        <v>16781.033660000001</v>
      </c>
      <c r="G30" s="90">
        <v>17768.91979</v>
      </c>
      <c r="H30" s="90">
        <v>23999.449380000002</v>
      </c>
      <c r="I30" s="90">
        <v>36092.335810000004</v>
      </c>
      <c r="J30" s="133" t="s">
        <v>359</v>
      </c>
      <c r="K30" s="120"/>
      <c r="M30" s="121"/>
    </row>
    <row r="31" spans="1:13" ht="15" customHeight="1">
      <c r="A31" s="27">
        <f t="shared" si="1"/>
        <v>26</v>
      </c>
      <c r="B31" s="56" t="s">
        <v>511</v>
      </c>
      <c r="C31" s="91">
        <v>60049.666720000001</v>
      </c>
      <c r="D31" s="91">
        <v>90463.429460000014</v>
      </c>
      <c r="E31" s="91">
        <v>142327.14455999996</v>
      </c>
      <c r="F31" s="91">
        <v>198063.02019999997</v>
      </c>
      <c r="G31" s="91">
        <v>235808.37254999997</v>
      </c>
      <c r="H31" s="91">
        <v>312688.31768000004</v>
      </c>
      <c r="I31" s="91">
        <v>368585.77311999997</v>
      </c>
      <c r="J31" s="135" t="s">
        <v>361</v>
      </c>
      <c r="K31" s="120"/>
      <c r="M31" s="121"/>
    </row>
    <row r="32" spans="1:13" ht="15" customHeight="1">
      <c r="B32" s="138"/>
      <c r="C32" s="138"/>
      <c r="D32" s="138"/>
      <c r="E32" s="138"/>
      <c r="F32" s="138"/>
      <c r="G32" s="138"/>
      <c r="H32" s="138"/>
      <c r="I32" s="138"/>
      <c r="J32" s="136"/>
      <c r="K32" s="120"/>
    </row>
    <row r="33" spans="1:11" ht="15" customHeight="1">
      <c r="B33" s="62" t="s">
        <v>362</v>
      </c>
      <c r="J33"/>
      <c r="K33" s="120"/>
    </row>
    <row r="34" spans="1:11" ht="15" customHeight="1">
      <c r="B34" s="75" t="s">
        <v>363</v>
      </c>
      <c r="C34" s="25"/>
      <c r="D34" s="25"/>
      <c r="E34" s="25"/>
      <c r="F34" s="25"/>
      <c r="G34" s="25"/>
      <c r="H34" s="25"/>
      <c r="I34" s="25"/>
      <c r="J34"/>
    </row>
    <row r="35" spans="1:11" s="10" customFormat="1" ht="15" customHeight="1">
      <c r="A35"/>
      <c r="B35"/>
      <c r="C35" s="25"/>
      <c r="D35" s="25"/>
      <c r="E35" s="25"/>
      <c r="F35" s="25"/>
      <c r="G35" s="25"/>
      <c r="H35" s="25"/>
      <c r="I35" s="25"/>
      <c r="J35"/>
    </row>
  </sheetData>
  <mergeCells count="2">
    <mergeCell ref="A3:J3"/>
    <mergeCell ref="A4:J4"/>
  </mergeCells>
  <pageMargins left="0.7" right="0.7" top="0.75" bottom="0.75" header="0.3" footer="0.3"/>
  <pageSetup paperSize="9" scale="4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tabColor rgb="FF00B0F0"/>
    <pageSetUpPr fitToPage="1"/>
  </sheetPr>
  <dimension ref="A1:K36"/>
  <sheetViews>
    <sheetView zoomScaleNormal="100" workbookViewId="0">
      <pane xSplit="2" ySplit="5" topLeftCell="C6" activePane="bottomRight" state="frozen"/>
      <selection pane="topRight" activeCell="M26" sqref="M26"/>
      <selection pane="bottomLeft" activeCell="M26" sqref="M26"/>
      <selection pane="bottomRight" activeCell="A2" sqref="A2"/>
    </sheetView>
  </sheetViews>
  <sheetFormatPr defaultRowHeight="15"/>
  <cols>
    <col min="1" max="1" width="3.7109375" bestFit="1" customWidth="1"/>
    <col min="2" max="2" width="31.28515625" style="30" customWidth="1"/>
    <col min="3" max="9" width="17.42578125" customWidth="1"/>
    <col min="10" max="10" width="72.7109375" bestFit="1" customWidth="1"/>
    <col min="11" max="11" width="14.42578125" bestFit="1" customWidth="1"/>
  </cols>
  <sheetData>
    <row r="1" spans="1:11" hidden="1">
      <c r="A1" s="136">
        <v>1</v>
      </c>
      <c r="B1" s="18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s="136" customFormat="1">
      <c r="J2" s="71" t="s">
        <v>114</v>
      </c>
    </row>
    <row r="3" spans="1:11" ht="23.25" customHeight="1" thickBot="1">
      <c r="A3" s="206" t="s">
        <v>289</v>
      </c>
      <c r="B3" s="207"/>
      <c r="C3" s="207"/>
      <c r="D3" s="207"/>
      <c r="E3" s="207"/>
      <c r="F3" s="207"/>
      <c r="G3" s="207"/>
      <c r="H3" s="207"/>
      <c r="I3" s="207"/>
      <c r="J3" s="207"/>
    </row>
    <row r="4" spans="1:11" ht="23.25" customHeight="1" thickBot="1">
      <c r="A4" s="201" t="s">
        <v>40</v>
      </c>
      <c r="B4" s="202"/>
      <c r="C4" s="202"/>
      <c r="D4" s="202"/>
      <c r="E4" s="202"/>
      <c r="F4" s="202"/>
      <c r="G4" s="202"/>
      <c r="H4" s="202"/>
      <c r="I4" s="202"/>
      <c r="J4" s="202"/>
    </row>
    <row r="5" spans="1:11" ht="32.25" thickBot="1">
      <c r="A5" s="14" t="s">
        <v>116</v>
      </c>
      <c r="B5" s="37" t="s">
        <v>117</v>
      </c>
      <c r="C5" s="41" t="s">
        <v>61</v>
      </c>
      <c r="D5" s="41" t="s">
        <v>62</v>
      </c>
      <c r="E5" s="41" t="s">
        <v>63</v>
      </c>
      <c r="F5" s="41" t="s">
        <v>64</v>
      </c>
      <c r="G5" s="41" t="s">
        <v>974</v>
      </c>
      <c r="H5" s="41" t="s">
        <v>975</v>
      </c>
      <c r="I5" s="41" t="s">
        <v>978</v>
      </c>
      <c r="J5" s="14" t="s">
        <v>42</v>
      </c>
    </row>
    <row r="6" spans="1:11" ht="15" customHeight="1">
      <c r="A6" s="26">
        <v>1</v>
      </c>
      <c r="B6" s="36" t="s">
        <v>513</v>
      </c>
      <c r="C6" s="90">
        <v>134812.82776000001</v>
      </c>
      <c r="D6" s="90">
        <v>223642.49878999998</v>
      </c>
      <c r="E6" s="90">
        <v>295870.91605999996</v>
      </c>
      <c r="F6" s="90">
        <v>391658.35903000005</v>
      </c>
      <c r="G6" s="90">
        <v>465934.01379999996</v>
      </c>
      <c r="H6" s="90">
        <v>548412.60196</v>
      </c>
      <c r="I6" s="90">
        <v>638604.32802999998</v>
      </c>
      <c r="J6" s="133" t="s">
        <v>491</v>
      </c>
      <c r="K6" s="120"/>
    </row>
    <row r="7" spans="1:11" ht="15" customHeight="1">
      <c r="A7" s="26">
        <f>+A6+1</f>
        <v>2</v>
      </c>
      <c r="B7" s="36" t="s">
        <v>492</v>
      </c>
      <c r="C7" s="90">
        <v>-9490.1623799999998</v>
      </c>
      <c r="D7" s="90">
        <v>-21559.110339999999</v>
      </c>
      <c r="E7" s="90">
        <v>-35929.59259</v>
      </c>
      <c r="F7" s="90">
        <v>-49061.446600000003</v>
      </c>
      <c r="G7" s="90">
        <v>-64644.550629999998</v>
      </c>
      <c r="H7" s="90">
        <v>-83471.503759999992</v>
      </c>
      <c r="I7" s="90">
        <v>-100642.18906</v>
      </c>
      <c r="J7" s="133" t="s">
        <v>293</v>
      </c>
      <c r="K7" s="120"/>
    </row>
    <row r="8" spans="1:11" ht="15" customHeight="1">
      <c r="A8" s="27">
        <f t="shared" ref="A8:A33" si="1">+A7+1</f>
        <v>3</v>
      </c>
      <c r="B8" s="54" t="s">
        <v>512</v>
      </c>
      <c r="C8" s="91">
        <v>125322.66536</v>
      </c>
      <c r="D8" s="91">
        <v>202083.38842000003</v>
      </c>
      <c r="E8" s="91">
        <v>259941.32344000001</v>
      </c>
      <c r="F8" s="91">
        <v>342596.91242000001</v>
      </c>
      <c r="G8" s="91">
        <v>401289.46315999998</v>
      </c>
      <c r="H8" s="91">
        <v>464941.09820000001</v>
      </c>
      <c r="I8" s="91">
        <v>537962.13896000001</v>
      </c>
      <c r="J8" s="135" t="s">
        <v>297</v>
      </c>
      <c r="K8" s="120"/>
    </row>
    <row r="9" spans="1:11" ht="15" customHeight="1">
      <c r="A9" s="174">
        <f t="shared" si="1"/>
        <v>4</v>
      </c>
      <c r="B9" s="6" t="s">
        <v>514</v>
      </c>
      <c r="C9" s="90">
        <v>127314.9542899996</v>
      </c>
      <c r="D9" s="90">
        <v>33744.344579999961</v>
      </c>
      <c r="E9" s="90">
        <v>7825.9985000004235</v>
      </c>
      <c r="F9" s="90">
        <v>326052.63316999981</v>
      </c>
      <c r="G9" s="90">
        <v>353774.38027999981</v>
      </c>
      <c r="H9" s="90">
        <v>404498.68106999999</v>
      </c>
      <c r="I9" s="90">
        <v>418385.3397800001</v>
      </c>
      <c r="J9" s="135"/>
      <c r="K9" s="120"/>
    </row>
    <row r="10" spans="1:11" ht="15" customHeight="1">
      <c r="A10" s="27">
        <f t="shared" si="1"/>
        <v>5</v>
      </c>
      <c r="B10" s="54" t="s">
        <v>425</v>
      </c>
      <c r="C10" s="91">
        <v>252637.61966</v>
      </c>
      <c r="D10" s="91">
        <v>235827.73299000002</v>
      </c>
      <c r="E10" s="91">
        <v>267767.32193999999</v>
      </c>
      <c r="F10" s="91">
        <v>668649.54557000007</v>
      </c>
      <c r="G10" s="91">
        <v>755063.84340000013</v>
      </c>
      <c r="H10" s="91">
        <v>869439.77927000006</v>
      </c>
      <c r="I10" s="91">
        <v>956347.47870999994</v>
      </c>
      <c r="J10" s="135"/>
      <c r="K10" s="120"/>
    </row>
    <row r="11" spans="1:11" s="10" customFormat="1" ht="15" customHeight="1">
      <c r="A11" s="26">
        <f t="shared" si="1"/>
        <v>6</v>
      </c>
      <c r="B11" s="36" t="s">
        <v>494</v>
      </c>
      <c r="C11" s="90">
        <v>12835.879620000002</v>
      </c>
      <c r="D11" s="90">
        <v>26149.401089999999</v>
      </c>
      <c r="E11" s="90">
        <v>39541.749940000002</v>
      </c>
      <c r="F11" s="90">
        <v>52960.631220000003</v>
      </c>
      <c r="G11" s="90">
        <v>66180.621480000002</v>
      </c>
      <c r="H11" s="90">
        <v>78874.60295</v>
      </c>
      <c r="I11" s="90">
        <v>92440.135559999995</v>
      </c>
      <c r="J11" s="133" t="s">
        <v>299</v>
      </c>
      <c r="K11" s="120"/>
    </row>
    <row r="12" spans="1:11" ht="15" customHeight="1">
      <c r="A12" s="26">
        <f t="shared" si="1"/>
        <v>7</v>
      </c>
      <c r="B12" s="36" t="s">
        <v>495</v>
      </c>
      <c r="C12" s="90">
        <v>109.74121</v>
      </c>
      <c r="D12" s="90">
        <v>239.33233999999999</v>
      </c>
      <c r="E12" s="90">
        <v>297.15944999999999</v>
      </c>
      <c r="F12" s="90">
        <v>436.90235000000001</v>
      </c>
      <c r="G12" s="90">
        <v>748.81425999999999</v>
      </c>
      <c r="H12" s="90">
        <v>786.99597000000006</v>
      </c>
      <c r="I12" s="90">
        <v>898.93124</v>
      </c>
      <c r="J12" s="133" t="s">
        <v>301</v>
      </c>
      <c r="K12" s="120"/>
    </row>
    <row r="13" spans="1:11" s="10" customFormat="1" ht="15" customHeight="1">
      <c r="A13" s="27">
        <f t="shared" si="1"/>
        <v>8</v>
      </c>
      <c r="B13" s="56" t="s">
        <v>496</v>
      </c>
      <c r="C13" s="91">
        <v>12945.620840000001</v>
      </c>
      <c r="D13" s="91">
        <v>26388.73343</v>
      </c>
      <c r="E13" s="91">
        <v>39838.909390000001</v>
      </c>
      <c r="F13" s="91">
        <v>53397.533579999996</v>
      </c>
      <c r="G13" s="91">
        <v>66929.435740000001</v>
      </c>
      <c r="H13" s="91">
        <v>79661.598930000007</v>
      </c>
      <c r="I13" s="91">
        <v>93339.066810000004</v>
      </c>
      <c r="J13" s="135" t="s">
        <v>305</v>
      </c>
      <c r="K13" s="120"/>
    </row>
    <row r="14" spans="1:11" ht="15" customHeight="1">
      <c r="A14" s="26">
        <f t="shared" si="1"/>
        <v>9</v>
      </c>
      <c r="B14" s="36" t="s">
        <v>395</v>
      </c>
      <c r="C14" s="90">
        <v>103085.27811</v>
      </c>
      <c r="D14" s="90">
        <v>224958.76994999999</v>
      </c>
      <c r="E14" s="90">
        <v>278122.65104999999</v>
      </c>
      <c r="F14" s="90">
        <v>344177.09820000001</v>
      </c>
      <c r="G14" s="90">
        <v>455563.78792999999</v>
      </c>
      <c r="H14" s="90">
        <v>575099.38204000005</v>
      </c>
      <c r="I14" s="90">
        <v>682887.80543000007</v>
      </c>
      <c r="J14" s="133" t="s">
        <v>307</v>
      </c>
      <c r="K14" s="120"/>
    </row>
    <row r="15" spans="1:11" ht="15" customHeight="1">
      <c r="A15" s="26">
        <f t="shared" si="1"/>
        <v>10</v>
      </c>
      <c r="B15" s="36" t="s">
        <v>498</v>
      </c>
      <c r="C15" s="90">
        <v>-8597.6785500000005</v>
      </c>
      <c r="D15" s="90">
        <v>-20881.154429999999</v>
      </c>
      <c r="E15" s="90">
        <v>-25824.560399999998</v>
      </c>
      <c r="F15" s="90">
        <v>-34038.284639999998</v>
      </c>
      <c r="G15" s="90">
        <v>-42937.285940000002</v>
      </c>
      <c r="H15" s="90">
        <v>-50873.357290000007</v>
      </c>
      <c r="I15" s="90">
        <v>-69633.055099999998</v>
      </c>
      <c r="J15" s="133" t="s">
        <v>309</v>
      </c>
      <c r="K15" s="120"/>
    </row>
    <row r="16" spans="1:11" ht="15" customHeight="1">
      <c r="A16" s="26">
        <f t="shared" si="1"/>
        <v>11</v>
      </c>
      <c r="B16" s="36" t="s">
        <v>499</v>
      </c>
      <c r="C16" s="90">
        <v>-82021.553419999997</v>
      </c>
      <c r="D16" s="90">
        <v>-48576.888599999998</v>
      </c>
      <c r="E16" s="90">
        <v>-20626.942990000003</v>
      </c>
      <c r="F16" s="90">
        <v>10214.392390000001</v>
      </c>
      <c r="G16" s="90">
        <v>-14832.446580000002</v>
      </c>
      <c r="H16" s="90">
        <v>-60660.231809999997</v>
      </c>
      <c r="I16" s="90">
        <v>-68393.945110000001</v>
      </c>
      <c r="J16" s="133" t="s">
        <v>315</v>
      </c>
      <c r="K16" s="120"/>
    </row>
    <row r="17" spans="1:11" ht="15" customHeight="1">
      <c r="A17" s="26">
        <f t="shared" si="1"/>
        <v>12</v>
      </c>
      <c r="B17" s="36" t="s">
        <v>500</v>
      </c>
      <c r="C17" s="90">
        <v>0</v>
      </c>
      <c r="D17" s="90">
        <v>0</v>
      </c>
      <c r="E17" s="90">
        <v>0</v>
      </c>
      <c r="F17" s="90">
        <v>0</v>
      </c>
      <c r="G17" s="90">
        <v>0</v>
      </c>
      <c r="H17" s="90">
        <v>0</v>
      </c>
      <c r="I17" s="90">
        <v>0</v>
      </c>
      <c r="J17" s="136"/>
      <c r="K17" s="120"/>
    </row>
    <row r="18" spans="1:11" ht="15" customHeight="1">
      <c r="A18" s="26">
        <f t="shared" si="1"/>
        <v>13</v>
      </c>
      <c r="B18" s="36" t="s">
        <v>501</v>
      </c>
      <c r="C18" s="90">
        <v>0</v>
      </c>
      <c r="D18" s="90">
        <v>0</v>
      </c>
      <c r="E18" s="90">
        <v>0</v>
      </c>
      <c r="F18" s="90">
        <v>0</v>
      </c>
      <c r="G18" s="90">
        <v>0</v>
      </c>
      <c r="H18" s="90">
        <v>0</v>
      </c>
      <c r="I18" s="90">
        <v>0</v>
      </c>
      <c r="J18" s="137"/>
      <c r="K18" s="120"/>
    </row>
    <row r="19" spans="1:11" s="10" customFormat="1" ht="15" customHeight="1">
      <c r="A19" s="27">
        <f t="shared" si="1"/>
        <v>14</v>
      </c>
      <c r="B19" s="54" t="s">
        <v>502</v>
      </c>
      <c r="C19" s="91">
        <v>12466.046129999999</v>
      </c>
      <c r="D19" s="91">
        <v>155500.72690000001</v>
      </c>
      <c r="E19" s="91">
        <v>231671.14762</v>
      </c>
      <c r="F19" s="91">
        <v>320353.20593</v>
      </c>
      <c r="G19" s="91">
        <v>397794.05539999995</v>
      </c>
      <c r="H19" s="91">
        <v>463565.79293</v>
      </c>
      <c r="I19" s="91">
        <v>544860.80519999994</v>
      </c>
      <c r="J19" s="135" t="s">
        <v>319</v>
      </c>
      <c r="K19" s="120"/>
    </row>
    <row r="20" spans="1:11" ht="15" customHeight="1">
      <c r="A20" s="26">
        <f t="shared" si="1"/>
        <v>15</v>
      </c>
      <c r="B20" s="36" t="s">
        <v>332</v>
      </c>
      <c r="C20" s="90">
        <v>83.036239999999992</v>
      </c>
      <c r="D20" s="90">
        <v>127.12339</v>
      </c>
      <c r="E20" s="90">
        <v>208.08850999999999</v>
      </c>
      <c r="F20" s="90">
        <v>250.68845999999999</v>
      </c>
      <c r="G20" s="90">
        <v>280.87318000000005</v>
      </c>
      <c r="H20" s="90">
        <v>364.19612000000001</v>
      </c>
      <c r="I20" s="90">
        <v>446.68135999999998</v>
      </c>
      <c r="J20" s="133" t="s">
        <v>333</v>
      </c>
      <c r="K20" s="120"/>
    </row>
    <row r="21" spans="1:11" ht="15" customHeight="1">
      <c r="A21" s="26">
        <f t="shared" si="1"/>
        <v>16</v>
      </c>
      <c r="B21" s="36" t="s">
        <v>503</v>
      </c>
      <c r="C21" s="90">
        <v>0.78891</v>
      </c>
      <c r="D21" s="90">
        <v>5.5805800000000003</v>
      </c>
      <c r="E21" s="90">
        <v>9.4474199999999993</v>
      </c>
      <c r="F21" s="90">
        <v>24.4039</v>
      </c>
      <c r="G21" s="90">
        <v>82.538979999999995</v>
      </c>
      <c r="H21" s="90">
        <v>89.974760000000003</v>
      </c>
      <c r="I21" s="90">
        <v>89.974760000000003</v>
      </c>
      <c r="J21" s="133" t="s">
        <v>335</v>
      </c>
      <c r="K21" s="120"/>
    </row>
    <row r="22" spans="1:11" ht="15" customHeight="1">
      <c r="A22" s="26">
        <f t="shared" si="1"/>
        <v>17</v>
      </c>
      <c r="B22" s="36" t="s">
        <v>504</v>
      </c>
      <c r="C22" s="90">
        <v>3599.4517599999999</v>
      </c>
      <c r="D22" s="90">
        <v>8045.0286799999994</v>
      </c>
      <c r="E22" s="90">
        <v>18004.159780000002</v>
      </c>
      <c r="F22" s="90">
        <v>23507.029479999997</v>
      </c>
      <c r="G22" s="90">
        <v>27624.75978</v>
      </c>
      <c r="H22" s="90">
        <v>31779.628350000003</v>
      </c>
      <c r="I22" s="90">
        <v>36412.269999999997</v>
      </c>
      <c r="J22" s="133" t="s">
        <v>337</v>
      </c>
      <c r="K22" s="120"/>
    </row>
    <row r="23" spans="1:11" ht="15" customHeight="1">
      <c r="A23" s="26">
        <f t="shared" si="1"/>
        <v>18</v>
      </c>
      <c r="B23" s="36" t="s">
        <v>505</v>
      </c>
      <c r="C23" s="90">
        <v>74.153880000000015</v>
      </c>
      <c r="D23" s="90">
        <v>1857.0963400000003</v>
      </c>
      <c r="E23" s="90">
        <v>-454.0934000000002</v>
      </c>
      <c r="F23" s="90">
        <v>-12183.386239999998</v>
      </c>
      <c r="G23" s="90">
        <v>-13618.208789999999</v>
      </c>
      <c r="H23" s="90">
        <v>-13267.336419999998</v>
      </c>
      <c r="I23" s="90">
        <v>-13989.138930000005</v>
      </c>
      <c r="J23" s="133" t="s">
        <v>339</v>
      </c>
      <c r="K23" s="120"/>
    </row>
    <row r="24" spans="1:11" ht="15" customHeight="1">
      <c r="A24" s="27">
        <f t="shared" si="1"/>
        <v>19</v>
      </c>
      <c r="B24" s="54" t="s">
        <v>346</v>
      </c>
      <c r="C24" s="91">
        <v>3757.4308000000001</v>
      </c>
      <c r="D24" s="91">
        <v>10034.829020000001</v>
      </c>
      <c r="E24" s="91">
        <v>17767.602360000001</v>
      </c>
      <c r="F24" s="91">
        <v>11598.735639999997</v>
      </c>
      <c r="G24" s="91">
        <v>14369.963180000001</v>
      </c>
      <c r="H24" s="91">
        <v>18966.46284</v>
      </c>
      <c r="I24" s="91">
        <v>22959.787229999998</v>
      </c>
      <c r="J24" s="135" t="s">
        <v>347</v>
      </c>
      <c r="K24" s="120"/>
    </row>
    <row r="25" spans="1:11" ht="15" customHeight="1">
      <c r="A25" s="27">
        <f t="shared" si="1"/>
        <v>20</v>
      </c>
      <c r="B25" s="54" t="s">
        <v>507</v>
      </c>
      <c r="C25" s="91">
        <v>249359.76357000001</v>
      </c>
      <c r="D25" s="91">
        <v>96680.910470000003</v>
      </c>
      <c r="E25" s="91">
        <v>58167.481339999998</v>
      </c>
      <c r="F25" s="91">
        <v>390095.13753999997</v>
      </c>
      <c r="G25" s="91">
        <v>409829.26057000004</v>
      </c>
      <c r="H25" s="91">
        <v>466569.12241999997</v>
      </c>
      <c r="I25" s="91">
        <v>481865.95309999993</v>
      </c>
      <c r="J25" s="135"/>
      <c r="K25" s="120"/>
    </row>
    <row r="26" spans="1:11" ht="15" customHeight="1">
      <c r="A26" s="174">
        <f t="shared" si="1"/>
        <v>21</v>
      </c>
      <c r="B26" s="36" t="s">
        <v>508</v>
      </c>
      <c r="C26" s="90">
        <v>1916.3766300000002</v>
      </c>
      <c r="D26" s="90">
        <v>2254.1714700000002</v>
      </c>
      <c r="E26" s="90">
        <v>1572.7281899999998</v>
      </c>
      <c r="F26" s="90">
        <v>2627.6229899999998</v>
      </c>
      <c r="G26" s="90">
        <v>3011.9536900000003</v>
      </c>
      <c r="H26" s="90">
        <v>3949.6442299999999</v>
      </c>
      <c r="I26" s="90">
        <v>5123.8275000000003</v>
      </c>
      <c r="J26" s="135"/>
      <c r="K26" s="120"/>
    </row>
    <row r="27" spans="1:11" ht="81.75" customHeight="1">
      <c r="A27" s="174">
        <f t="shared" si="1"/>
        <v>22</v>
      </c>
      <c r="B27" s="36" t="s">
        <v>509</v>
      </c>
      <c r="C27" s="90">
        <v>-770.29602</v>
      </c>
      <c r="D27" s="90">
        <v>-4295.2987599999997</v>
      </c>
      <c r="E27" s="90">
        <v>-5114.6834399999998</v>
      </c>
      <c r="F27" s="90">
        <v>-10182.908380000001</v>
      </c>
      <c r="G27" s="90">
        <v>-7021.2597299999998</v>
      </c>
      <c r="H27" s="90">
        <v>-9822.00684</v>
      </c>
      <c r="I27" s="90">
        <v>-6234.9873200000002</v>
      </c>
      <c r="J27" s="135"/>
      <c r="K27" s="120"/>
    </row>
    <row r="28" spans="1:11" s="10" customFormat="1" ht="15" customHeight="1">
      <c r="A28" s="26">
        <f t="shared" si="1"/>
        <v>23</v>
      </c>
      <c r="B28" s="36" t="s">
        <v>350</v>
      </c>
      <c r="C28" s="90">
        <v>0</v>
      </c>
      <c r="D28" s="90">
        <v>0</v>
      </c>
      <c r="E28" s="90">
        <v>0</v>
      </c>
      <c r="F28" s="90">
        <v>0</v>
      </c>
      <c r="G28" s="90">
        <v>0</v>
      </c>
      <c r="H28" s="90">
        <v>0</v>
      </c>
      <c r="I28" s="90">
        <v>0</v>
      </c>
      <c r="J28" s="133" t="s">
        <v>351</v>
      </c>
      <c r="K28" s="120"/>
    </row>
    <row r="29" spans="1:11" ht="15" customHeight="1">
      <c r="A29" s="26">
        <f t="shared" si="1"/>
        <v>24</v>
      </c>
      <c r="B29" s="36" t="s">
        <v>352</v>
      </c>
      <c r="C29" s="90">
        <v>250505.84417999999</v>
      </c>
      <c r="D29" s="90">
        <v>94639.783159999992</v>
      </c>
      <c r="E29" s="90">
        <v>54625.526080000003</v>
      </c>
      <c r="F29" s="90">
        <v>382539.85216999997</v>
      </c>
      <c r="G29" s="90">
        <v>405819.95453000005</v>
      </c>
      <c r="H29" s="90">
        <v>460696.75982000004</v>
      </c>
      <c r="I29" s="90">
        <v>480754.79326999997</v>
      </c>
      <c r="J29" s="133" t="s">
        <v>353</v>
      </c>
      <c r="K29" s="120"/>
    </row>
    <row r="30" spans="1:11" ht="15" customHeight="1">
      <c r="A30" s="26">
        <f t="shared" si="1"/>
        <v>25</v>
      </c>
      <c r="B30" s="36" t="s">
        <v>354</v>
      </c>
      <c r="C30" s="90">
        <v>560.59694999999999</v>
      </c>
      <c r="D30" s="90">
        <v>542.19808999999998</v>
      </c>
      <c r="E30" s="90">
        <v>512.58615999999995</v>
      </c>
      <c r="F30" s="90">
        <v>658.67917</v>
      </c>
      <c r="G30" s="90">
        <v>652.79151000000002</v>
      </c>
      <c r="H30" s="90">
        <v>822.00566000000003</v>
      </c>
      <c r="I30" s="90">
        <v>1153.59781</v>
      </c>
      <c r="J30" s="133" t="s">
        <v>355</v>
      </c>
      <c r="K30" s="120"/>
    </row>
    <row r="31" spans="1:11" ht="15" customHeight="1">
      <c r="A31" s="26">
        <f t="shared" si="1"/>
        <v>26</v>
      </c>
      <c r="B31" s="36" t="s">
        <v>356</v>
      </c>
      <c r="C31" s="90">
        <v>249945.24722999998</v>
      </c>
      <c r="D31" s="90">
        <v>94097.585059999983</v>
      </c>
      <c r="E31" s="90">
        <v>54112.939910000001</v>
      </c>
      <c r="F31" s="90">
        <v>381881.17299999995</v>
      </c>
      <c r="G31" s="90">
        <v>405167.16302000004</v>
      </c>
      <c r="H31" s="90">
        <v>459874.75414999999</v>
      </c>
      <c r="I31" s="90">
        <v>479601.19546000002</v>
      </c>
      <c r="J31" s="133" t="s">
        <v>357</v>
      </c>
      <c r="K31" s="120"/>
    </row>
    <row r="32" spans="1:11" ht="15" customHeight="1">
      <c r="A32" s="26">
        <f t="shared" si="1"/>
        <v>27</v>
      </c>
      <c r="B32" s="36" t="s">
        <v>510</v>
      </c>
      <c r="C32" s="90">
        <v>2877.6632200000004</v>
      </c>
      <c r="D32" s="90">
        <v>3793.0096200000003</v>
      </c>
      <c r="E32" s="90">
        <v>-2406.2788</v>
      </c>
      <c r="F32" s="90">
        <v>2509.2740399999998</v>
      </c>
      <c r="G32" s="90">
        <v>3918.0960100000002</v>
      </c>
      <c r="H32" s="90">
        <v>6443.2061100000001</v>
      </c>
      <c r="I32" s="90">
        <v>3723.5779399999992</v>
      </c>
      <c r="J32" s="133" t="s">
        <v>359</v>
      </c>
      <c r="K32" s="120"/>
    </row>
    <row r="33" spans="1:11" ht="15" customHeight="1">
      <c r="A33" s="27">
        <f t="shared" si="1"/>
        <v>28</v>
      </c>
      <c r="B33" s="54" t="s">
        <v>511</v>
      </c>
      <c r="C33" s="91">
        <v>252822.91044000001</v>
      </c>
      <c r="D33" s="91">
        <v>97890.59470999999</v>
      </c>
      <c r="E33" s="91">
        <v>51706.66109999999</v>
      </c>
      <c r="F33" s="91">
        <v>384390.44704999996</v>
      </c>
      <c r="G33" s="91">
        <v>409085.25905999995</v>
      </c>
      <c r="H33" s="91">
        <v>466317.96026999998</v>
      </c>
      <c r="I33" s="91">
        <v>483324.77341999998</v>
      </c>
      <c r="J33" s="135" t="s">
        <v>361</v>
      </c>
      <c r="K33" s="120"/>
    </row>
    <row r="34" spans="1:11" ht="15" customHeight="1">
      <c r="B34" s="166"/>
      <c r="C34" s="139"/>
      <c r="D34" s="139"/>
      <c r="E34" s="139"/>
      <c r="F34" s="139"/>
      <c r="G34" s="139"/>
      <c r="H34" s="139"/>
      <c r="I34" s="139"/>
    </row>
    <row r="35" spans="1:11" ht="15" customHeight="1">
      <c r="B35" s="165" t="s">
        <v>362</v>
      </c>
      <c r="C35" s="25"/>
      <c r="D35" s="25"/>
      <c r="E35" s="25"/>
      <c r="F35" s="25"/>
      <c r="G35" s="25"/>
      <c r="H35" s="25"/>
      <c r="I35" s="25"/>
    </row>
    <row r="36" spans="1:11" ht="15" customHeight="1">
      <c r="B36" s="75" t="s">
        <v>363</v>
      </c>
      <c r="C36" s="25"/>
      <c r="D36" s="25"/>
      <c r="E36" s="25"/>
      <c r="F36" s="25"/>
      <c r="G36" s="25"/>
      <c r="H36" s="25"/>
      <c r="I36" s="25"/>
    </row>
  </sheetData>
  <mergeCells count="2">
    <mergeCell ref="A3:J3"/>
    <mergeCell ref="A4:J4"/>
  </mergeCells>
  <pageMargins left="0.7" right="0.7" top="0.75" bottom="0.75" header="0.3" footer="0.3"/>
  <pageSetup paperSize="9" scale="4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fitToPage="1"/>
  </sheetPr>
  <dimension ref="A2:G31"/>
  <sheetViews>
    <sheetView showGridLines="0" topLeftCell="A20" zoomScale="60" zoomScaleNormal="60" workbookViewId="0"/>
  </sheetViews>
  <sheetFormatPr defaultRowHeight="15"/>
  <cols>
    <col min="1" max="1" width="3.28515625" style="16" customWidth="1"/>
    <col min="2" max="2" width="3.28515625" customWidth="1"/>
    <col min="3" max="3" width="30.7109375" customWidth="1"/>
    <col min="4" max="4" width="50.7109375" customWidth="1"/>
    <col min="5" max="5" width="3.28515625" customWidth="1"/>
    <col min="6" max="6" width="30.7109375" customWidth="1"/>
    <col min="7" max="7" width="50.7109375" customWidth="1"/>
  </cols>
  <sheetData>
    <row r="2" spans="3:7">
      <c r="D2" s="27" t="s">
        <v>515</v>
      </c>
      <c r="E2" s="27"/>
      <c r="F2" s="27"/>
      <c r="G2" s="27" t="s">
        <v>516</v>
      </c>
    </row>
    <row r="5" spans="3:7" ht="67.5" customHeight="1">
      <c r="C5" s="28" t="s">
        <v>517</v>
      </c>
      <c r="D5" s="24" t="s">
        <v>518</v>
      </c>
      <c r="E5" s="24"/>
      <c r="F5" s="28" t="s">
        <v>519</v>
      </c>
      <c r="G5" s="23" t="s">
        <v>520</v>
      </c>
    </row>
    <row r="6" spans="3:7" ht="100.5" customHeight="1">
      <c r="D6" s="24" t="s">
        <v>521</v>
      </c>
      <c r="E6" s="24"/>
      <c r="G6" s="23" t="s">
        <v>522</v>
      </c>
    </row>
    <row r="7" spans="3:7" ht="84.75" customHeight="1">
      <c r="D7" s="24" t="s">
        <v>523</v>
      </c>
      <c r="E7" s="24"/>
      <c r="G7" s="23" t="s">
        <v>524</v>
      </c>
    </row>
    <row r="8" spans="3:7" ht="15" customHeight="1"/>
    <row r="9" spans="3:7" ht="134.25" customHeight="1">
      <c r="C9" s="28" t="s">
        <v>525</v>
      </c>
      <c r="D9" s="24" t="s">
        <v>526</v>
      </c>
      <c r="E9" s="24"/>
      <c r="F9" s="28" t="s">
        <v>527</v>
      </c>
      <c r="G9" s="23" t="s">
        <v>528</v>
      </c>
    </row>
    <row r="10" spans="3:7" ht="15" customHeight="1">
      <c r="D10" s="22"/>
      <c r="E10" s="22"/>
    </row>
    <row r="11" spans="3:7" ht="99.75" customHeight="1">
      <c r="C11" s="28" t="s">
        <v>529</v>
      </c>
      <c r="D11" s="24" t="s">
        <v>530</v>
      </c>
      <c r="E11" s="24"/>
      <c r="F11" s="28" t="s">
        <v>531</v>
      </c>
      <c r="G11" s="23" t="s">
        <v>532</v>
      </c>
    </row>
    <row r="12" spans="3:7" ht="15" customHeight="1"/>
    <row r="13" spans="3:7" ht="57" customHeight="1">
      <c r="C13" s="28" t="s">
        <v>533</v>
      </c>
      <c r="D13" s="24" t="s">
        <v>534</v>
      </c>
      <c r="E13" s="24"/>
      <c r="F13" s="28" t="s">
        <v>535</v>
      </c>
      <c r="G13" s="23" t="s">
        <v>536</v>
      </c>
    </row>
    <row r="14" spans="3:7" ht="15" customHeight="1"/>
    <row r="15" spans="3:7" ht="59.25" customHeight="1">
      <c r="C15" s="28" t="s">
        <v>111</v>
      </c>
      <c r="D15" s="29" t="s">
        <v>537</v>
      </c>
      <c r="E15" s="29"/>
      <c r="F15" s="28" t="s">
        <v>538</v>
      </c>
      <c r="G15" s="29" t="s">
        <v>539</v>
      </c>
    </row>
    <row r="16" spans="3:7" ht="15" customHeight="1">
      <c r="D16" s="21"/>
      <c r="E16" s="21"/>
    </row>
    <row r="17" spans="3:7" ht="40.5" customHeight="1">
      <c r="C17" s="28" t="s">
        <v>112</v>
      </c>
      <c r="D17" s="29" t="s">
        <v>540</v>
      </c>
      <c r="E17" s="29"/>
      <c r="F17" s="28" t="s">
        <v>541</v>
      </c>
      <c r="G17" s="29" t="s">
        <v>542</v>
      </c>
    </row>
    <row r="18" spans="3:7" ht="15" customHeight="1"/>
    <row r="19" spans="3:7" ht="60">
      <c r="C19" s="28" t="s">
        <v>66</v>
      </c>
      <c r="D19" s="30" t="s">
        <v>543</v>
      </c>
      <c r="F19" s="28" t="s">
        <v>67</v>
      </c>
      <c r="G19" s="22" t="s">
        <v>544</v>
      </c>
    </row>
    <row r="20" spans="3:7" ht="15.75" customHeight="1">
      <c r="C20" s="28"/>
      <c r="F20" s="28"/>
    </row>
    <row r="21" spans="3:7" ht="90">
      <c r="C21" s="28" t="s">
        <v>68</v>
      </c>
      <c r="D21" s="30" t="s">
        <v>545</v>
      </c>
      <c r="F21" s="28" t="s">
        <v>69</v>
      </c>
      <c r="G21" s="22" t="s">
        <v>546</v>
      </c>
    </row>
    <row r="22" spans="3:7" ht="15" customHeight="1"/>
    <row r="23" spans="3:7" ht="90">
      <c r="C23" s="28" t="s">
        <v>70</v>
      </c>
      <c r="D23" s="22" t="s">
        <v>547</v>
      </c>
      <c r="F23" s="28" t="s">
        <v>71</v>
      </c>
      <c r="G23" s="22" t="s">
        <v>548</v>
      </c>
    </row>
    <row r="24" spans="3:7" ht="18" customHeight="1"/>
    <row r="25" spans="3:7" ht="120">
      <c r="C25" s="28" t="s">
        <v>72</v>
      </c>
      <c r="D25" s="22" t="s">
        <v>549</v>
      </c>
      <c r="F25" s="28" t="s">
        <v>73</v>
      </c>
      <c r="G25" s="22" t="s">
        <v>550</v>
      </c>
    </row>
    <row r="26" spans="3:7" ht="22.5" customHeight="1"/>
    <row r="27" spans="3:7" ht="67.5" customHeight="1">
      <c r="C27" s="28" t="s">
        <v>74</v>
      </c>
      <c r="D27" s="22" t="s">
        <v>551</v>
      </c>
      <c r="F27" s="28" t="s">
        <v>75</v>
      </c>
      <c r="G27" s="22" t="s">
        <v>552</v>
      </c>
    </row>
    <row r="28" spans="3:7" ht="75">
      <c r="C28" s="28" t="s">
        <v>76</v>
      </c>
      <c r="D28" s="30" t="s">
        <v>553</v>
      </c>
      <c r="F28" s="28" t="s">
        <v>77</v>
      </c>
      <c r="G28" s="22" t="s">
        <v>554</v>
      </c>
    </row>
    <row r="29" spans="3:7" ht="15" customHeight="1"/>
    <row r="30" spans="3:7" ht="15" customHeight="1"/>
    <row r="31" spans="3:7" ht="15" customHeight="1"/>
  </sheetData>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36"/>
  <sheetViews>
    <sheetView showGridLines="0" view="pageBreakPreview" zoomScaleNormal="100" zoomScaleSheetLayoutView="100" workbookViewId="0"/>
  </sheetViews>
  <sheetFormatPr defaultRowHeight="15"/>
  <cols>
    <col min="1" max="1" width="3.28515625" style="16" customWidth="1"/>
    <col min="2" max="2" width="3.28515625" customWidth="1"/>
    <col min="3" max="3" width="62.28515625" bestFit="1" customWidth="1"/>
    <col min="4" max="4" width="2.5703125" customWidth="1"/>
    <col min="5" max="5" width="64.28515625" customWidth="1"/>
  </cols>
  <sheetData>
    <row r="1" spans="2:5">
      <c r="B1" s="17"/>
    </row>
    <row r="2" spans="2:5">
      <c r="B2" s="17"/>
    </row>
    <row r="3" spans="2:5">
      <c r="B3" s="17"/>
    </row>
    <row r="4" spans="2:5">
      <c r="B4" s="17"/>
    </row>
    <row r="5" spans="2:5">
      <c r="B5" s="17"/>
    </row>
    <row r="6" spans="2:5">
      <c r="B6" s="17"/>
    </row>
    <row r="7" spans="2:5">
      <c r="B7" s="17"/>
    </row>
    <row r="8" spans="2:5" ht="26.25">
      <c r="B8" s="17"/>
      <c r="C8" s="143" t="s">
        <v>4</v>
      </c>
      <c r="D8" s="173"/>
      <c r="E8" s="144" t="s">
        <v>5</v>
      </c>
    </row>
    <row r="9" spans="2:5">
      <c r="B9" s="17"/>
      <c r="C9" s="173"/>
      <c r="D9" s="173"/>
      <c r="E9" s="173"/>
    </row>
    <row r="10" spans="2:5" ht="63.75">
      <c r="B10" s="17"/>
      <c r="C10" s="145" t="s">
        <v>6</v>
      </c>
      <c r="D10" s="145"/>
      <c r="E10" s="146" t="s">
        <v>7</v>
      </c>
    </row>
    <row r="11" spans="2:5">
      <c r="B11" s="17"/>
      <c r="C11" s="173"/>
      <c r="D11" s="173"/>
      <c r="E11" s="173"/>
    </row>
    <row r="12" spans="2:5" ht="25.5">
      <c r="B12" s="17"/>
      <c r="C12" s="145" t="s">
        <v>8</v>
      </c>
      <c r="D12" s="145"/>
      <c r="E12" s="146" t="s">
        <v>9</v>
      </c>
    </row>
    <row r="13" spans="2:5">
      <c r="B13" s="17"/>
      <c r="C13" s="145"/>
      <c r="D13" s="145"/>
      <c r="E13" s="146"/>
    </row>
    <row r="14" spans="2:5" ht="51">
      <c r="B14" s="17"/>
      <c r="C14" s="145" t="s">
        <v>10</v>
      </c>
      <c r="D14" s="145"/>
      <c r="E14" s="146" t="s">
        <v>11</v>
      </c>
    </row>
    <row r="15" spans="2:5">
      <c r="B15" s="17"/>
      <c r="C15" s="145"/>
      <c r="D15" s="145"/>
      <c r="E15" s="146"/>
    </row>
    <row r="16" spans="2:5" ht="30.75" customHeight="1">
      <c r="B16" s="17"/>
      <c r="C16" s="145" t="s">
        <v>12</v>
      </c>
      <c r="D16" s="145"/>
      <c r="E16" s="146" t="s">
        <v>13</v>
      </c>
    </row>
    <row r="17" spans="2:6">
      <c r="B17" s="17"/>
      <c r="C17" s="173"/>
      <c r="D17" s="173"/>
      <c r="E17" s="173"/>
    </row>
    <row r="18" spans="2:6">
      <c r="B18" s="17"/>
      <c r="C18" s="147" t="s">
        <v>14</v>
      </c>
      <c r="D18" s="147"/>
      <c r="E18" s="148" t="s">
        <v>15</v>
      </c>
    </row>
    <row r="19" spans="2:6">
      <c r="B19" s="17"/>
      <c r="C19" s="47" t="s">
        <v>16</v>
      </c>
      <c r="D19" s="47"/>
      <c r="E19" s="149" t="s">
        <v>17</v>
      </c>
      <c r="F19" s="15"/>
    </row>
    <row r="20" spans="2:6" ht="9" customHeight="1">
      <c r="B20" s="17"/>
      <c r="C20" s="47"/>
      <c r="D20" s="47"/>
      <c r="E20" s="47"/>
    </row>
    <row r="21" spans="2:6">
      <c r="B21" s="17"/>
      <c r="C21" s="47" t="s">
        <v>18</v>
      </c>
      <c r="D21" s="47"/>
      <c r="E21" s="149" t="s">
        <v>19</v>
      </c>
    </row>
    <row r="22" spans="2:6">
      <c r="B22" s="17"/>
      <c r="C22" s="47" t="s">
        <v>20</v>
      </c>
      <c r="D22" s="47"/>
      <c r="E22" s="149" t="s">
        <v>21</v>
      </c>
    </row>
    <row r="23" spans="2:6">
      <c r="B23" s="17"/>
      <c r="C23" s="47" t="s">
        <v>22</v>
      </c>
      <c r="D23" s="47"/>
      <c r="E23" s="149" t="s">
        <v>22</v>
      </c>
    </row>
    <row r="24" spans="2:6">
      <c r="B24" s="17"/>
      <c r="C24" s="47" t="s">
        <v>23</v>
      </c>
      <c r="D24" s="47"/>
      <c r="E24" s="149" t="s">
        <v>24</v>
      </c>
    </row>
    <row r="25" spans="2:6" ht="8.25" customHeight="1">
      <c r="B25" s="17"/>
      <c r="C25" s="47"/>
      <c r="D25" s="47"/>
      <c r="E25" s="149"/>
    </row>
    <row r="26" spans="2:6">
      <c r="B26" s="17"/>
      <c r="C26" s="47" t="s">
        <v>25</v>
      </c>
      <c r="D26" s="47"/>
      <c r="E26" s="149" t="s">
        <v>25</v>
      </c>
    </row>
    <row r="27" spans="2:6">
      <c r="B27" s="17"/>
      <c r="C27" s="47"/>
      <c r="D27" s="47"/>
      <c r="E27" s="47"/>
    </row>
    <row r="28" spans="2:6">
      <c r="B28" s="17"/>
      <c r="C28" s="195" t="s">
        <v>979</v>
      </c>
      <c r="D28" s="195"/>
      <c r="E28" s="195"/>
      <c r="F28" s="150"/>
    </row>
    <row r="29" spans="2:6">
      <c r="B29" s="17"/>
      <c r="C29" s="195" t="s">
        <v>980</v>
      </c>
      <c r="D29" s="195"/>
      <c r="E29" s="195"/>
      <c r="F29" s="151"/>
    </row>
    <row r="30" spans="2:6">
      <c r="B30" s="17"/>
      <c r="C30" s="195"/>
      <c r="D30" s="195"/>
      <c r="E30" s="195"/>
      <c r="F30" s="151"/>
    </row>
    <row r="31" spans="2:6">
      <c r="B31" s="17"/>
      <c r="C31" s="195" t="s">
        <v>18</v>
      </c>
      <c r="D31" s="195"/>
      <c r="E31" s="195"/>
      <c r="F31" s="151"/>
    </row>
    <row r="32" spans="2:6">
      <c r="B32" s="17"/>
      <c r="C32" s="195" t="s">
        <v>26</v>
      </c>
      <c r="D32" s="195"/>
      <c r="E32" s="195"/>
      <c r="F32" s="151"/>
    </row>
    <row r="33" spans="2:6">
      <c r="B33" s="17"/>
      <c r="C33" s="195"/>
      <c r="D33" s="195"/>
      <c r="E33" s="195"/>
      <c r="F33" s="151"/>
    </row>
    <row r="34" spans="2:6">
      <c r="B34" s="17"/>
      <c r="C34" s="194" t="s">
        <v>19</v>
      </c>
      <c r="D34" s="194"/>
      <c r="E34" s="194"/>
      <c r="F34" s="151"/>
    </row>
    <row r="35" spans="2:6">
      <c r="B35" s="17"/>
      <c r="C35" s="194" t="s">
        <v>27</v>
      </c>
      <c r="D35" s="194"/>
      <c r="E35" s="194"/>
      <c r="F35" s="151"/>
    </row>
    <row r="36" spans="2:6">
      <c r="B36" s="17"/>
      <c r="C36" s="195"/>
      <c r="D36" s="195"/>
      <c r="E36" s="195"/>
      <c r="F36" s="151"/>
    </row>
  </sheetData>
  <mergeCells count="9">
    <mergeCell ref="C34:E34"/>
    <mergeCell ref="C35:E35"/>
    <mergeCell ref="C36:E36"/>
    <mergeCell ref="C28:E28"/>
    <mergeCell ref="C29:E29"/>
    <mergeCell ref="C30:E30"/>
    <mergeCell ref="C31:E31"/>
    <mergeCell ref="C32:E32"/>
    <mergeCell ref="C33:E33"/>
  </mergeCells>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9:E56"/>
  <sheetViews>
    <sheetView showGridLines="0" view="pageBreakPreview" zoomScale="90" zoomScaleNormal="100" zoomScaleSheetLayoutView="90" workbookViewId="0"/>
  </sheetViews>
  <sheetFormatPr defaultRowHeight="15"/>
  <cols>
    <col min="1" max="1" width="3.28515625" style="16" customWidth="1"/>
    <col min="2" max="2" width="4.5703125" customWidth="1"/>
    <col min="3" max="3" width="142.7109375" customWidth="1"/>
    <col min="4" max="4" width="16.28515625" customWidth="1"/>
  </cols>
  <sheetData>
    <row r="9" spans="3:5" ht="15.75">
      <c r="C9" s="18" t="s">
        <v>28</v>
      </c>
      <c r="D9" s="2"/>
      <c r="E9" s="2"/>
    </row>
    <row r="10" spans="3:5" ht="15.75">
      <c r="C10" s="18"/>
      <c r="D10" s="2"/>
      <c r="E10" s="2"/>
    </row>
    <row r="11" spans="3:5" ht="15.75">
      <c r="C11" s="18" t="s">
        <v>29</v>
      </c>
      <c r="D11" s="2"/>
      <c r="E11" s="2"/>
    </row>
    <row r="12" spans="3:5" ht="15.75">
      <c r="C12" s="18"/>
      <c r="D12" s="2"/>
      <c r="E12" s="2"/>
    </row>
    <row r="13" spans="3:5" ht="15.75">
      <c r="C13" s="18" t="s">
        <v>30</v>
      </c>
      <c r="D13" s="2"/>
      <c r="E13" s="2"/>
    </row>
    <row r="14" spans="3:5" ht="15.75">
      <c r="C14" s="18"/>
      <c r="D14" s="2"/>
      <c r="E14" s="2"/>
    </row>
    <row r="15" spans="3:5" ht="15.75">
      <c r="C15" s="18" t="s">
        <v>31</v>
      </c>
      <c r="D15" s="2"/>
      <c r="E15" s="2"/>
    </row>
    <row r="16" spans="3:5" ht="15.75">
      <c r="C16" s="18"/>
      <c r="D16" s="2"/>
      <c r="E16" s="2"/>
    </row>
    <row r="17" spans="3:5" ht="15.75">
      <c r="C17" s="18" t="s">
        <v>32</v>
      </c>
      <c r="D17" s="2"/>
      <c r="E17" s="9">
        <v>1</v>
      </c>
    </row>
    <row r="18" spans="3:5" ht="15.75">
      <c r="C18" s="18"/>
      <c r="D18" s="2"/>
      <c r="E18" s="2"/>
    </row>
    <row r="19" spans="3:5" ht="15.75">
      <c r="C19" s="18" t="s">
        <v>33</v>
      </c>
      <c r="D19" s="2"/>
      <c r="E19" s="3">
        <v>2</v>
      </c>
    </row>
    <row r="20" spans="3:5" ht="15.75">
      <c r="C20" s="18"/>
      <c r="D20" s="2"/>
      <c r="E20" s="2"/>
    </row>
    <row r="21" spans="3:5" ht="15.75">
      <c r="C21" s="18" t="s">
        <v>34</v>
      </c>
      <c r="D21" s="2"/>
      <c r="E21" s="3">
        <v>3</v>
      </c>
    </row>
    <row r="22" spans="3:5" ht="15.75">
      <c r="C22" s="18"/>
      <c r="D22" s="2"/>
      <c r="E22" s="2"/>
    </row>
    <row r="23" spans="3:5" ht="31.5">
      <c r="C23" s="94" t="s">
        <v>35</v>
      </c>
      <c r="D23" s="2"/>
      <c r="E23" s="3">
        <v>4</v>
      </c>
    </row>
    <row r="24" spans="3:5" ht="15.75">
      <c r="C24" s="18"/>
      <c r="D24" s="2"/>
      <c r="E24" s="2"/>
    </row>
    <row r="25" spans="3:5" ht="15.75">
      <c r="C25" s="18" t="s">
        <v>36</v>
      </c>
      <c r="D25" s="2"/>
      <c r="E25" s="3">
        <v>5</v>
      </c>
    </row>
    <row r="28" spans="3:5" ht="15.75">
      <c r="C28" s="18" t="s">
        <v>37</v>
      </c>
    </row>
    <row r="30" spans="3:5" ht="15.75">
      <c r="C30" s="18" t="s">
        <v>32</v>
      </c>
      <c r="E30" s="3">
        <v>6</v>
      </c>
    </row>
    <row r="31" spans="3:5" ht="15.75">
      <c r="C31" s="18"/>
    </row>
    <row r="32" spans="3:5" ht="15.75">
      <c r="C32" s="18" t="s">
        <v>33</v>
      </c>
      <c r="E32" s="3">
        <v>7</v>
      </c>
    </row>
    <row r="33" spans="3:5" ht="15.75">
      <c r="C33" s="18"/>
    </row>
    <row r="34" spans="3:5" ht="15.75">
      <c r="C34" s="18" t="s">
        <v>34</v>
      </c>
      <c r="E34" s="3">
        <v>8</v>
      </c>
    </row>
    <row r="36" spans="3:5" ht="31.5">
      <c r="C36" s="94" t="s">
        <v>35</v>
      </c>
      <c r="E36" s="3">
        <v>9</v>
      </c>
    </row>
    <row r="38" spans="3:5" ht="15.75">
      <c r="C38" s="18" t="s">
        <v>36</v>
      </c>
      <c r="E38" s="3">
        <v>10</v>
      </c>
    </row>
    <row r="39" spans="3:5" ht="15.75">
      <c r="C39" s="18"/>
      <c r="E39" s="3"/>
    </row>
    <row r="41" spans="3:5" ht="15.75">
      <c r="C41" s="18" t="s">
        <v>31</v>
      </c>
    </row>
    <row r="43" spans="3:5" ht="15.75">
      <c r="C43" s="18" t="s">
        <v>38</v>
      </c>
      <c r="E43" s="3">
        <v>11</v>
      </c>
    </row>
    <row r="44" spans="3:5" ht="15.75">
      <c r="C44" s="18"/>
      <c r="E44" s="3"/>
    </row>
    <row r="45" spans="3:5" ht="15.75">
      <c r="C45" s="18" t="s">
        <v>39</v>
      </c>
      <c r="E45" s="3">
        <v>12</v>
      </c>
    </row>
    <row r="46" spans="3:5" ht="15.75">
      <c r="C46" s="18"/>
      <c r="E46" s="3"/>
    </row>
    <row r="47" spans="3:5" ht="15.75">
      <c r="C47" s="18" t="s">
        <v>40</v>
      </c>
      <c r="E47" s="3">
        <v>13</v>
      </c>
    </row>
    <row r="48" spans="3:5" ht="15.75">
      <c r="E48" s="3"/>
    </row>
    <row r="49" spans="3:5" ht="15.75">
      <c r="E49" s="3"/>
    </row>
    <row r="50" spans="3:5" ht="15.75">
      <c r="C50" s="18" t="s">
        <v>37</v>
      </c>
      <c r="E50" s="3"/>
    </row>
    <row r="51" spans="3:5" ht="15.75">
      <c r="E51" s="3"/>
    </row>
    <row r="52" spans="3:5" ht="15.75">
      <c r="C52" s="18" t="s">
        <v>38</v>
      </c>
      <c r="E52" s="3">
        <v>14</v>
      </c>
    </row>
    <row r="53" spans="3:5" ht="15.75">
      <c r="C53" s="18"/>
      <c r="E53" s="3"/>
    </row>
    <row r="54" spans="3:5" ht="15.75">
      <c r="C54" s="18" t="s">
        <v>39</v>
      </c>
      <c r="E54" s="3">
        <v>15</v>
      </c>
    </row>
    <row r="55" spans="3:5" ht="15.75">
      <c r="C55" s="18"/>
      <c r="E55" s="3"/>
    </row>
    <row r="56" spans="3:5" ht="15.75">
      <c r="C56" s="18" t="s">
        <v>40</v>
      </c>
      <c r="E56" s="3">
        <v>16</v>
      </c>
    </row>
  </sheetData>
  <hyperlinks>
    <hyperlink ref="E19" location="'FP-General Insurance'!A1" display="'FP-General Insurance'!A1" xr:uid="{00000000-0004-0000-0300-000000000000}"/>
    <hyperlink ref="E21" location="'FP- Reinsurance'!A1" display="'FP- Reinsurance'!A1" xr:uid="{00000000-0004-0000-0300-000001000000}"/>
    <hyperlink ref="E23" location="'FP- Mandatory Insurance'!A1" display="'FP- Mandatory Insurance'!A1" xr:uid="{00000000-0004-0000-0300-000002000000}"/>
    <hyperlink ref="E25" location="'FP- Social Insurance'!A1" display="'FP- Social Insurance'!A1" xr:uid="{00000000-0004-0000-0300-000003000000}"/>
    <hyperlink ref="E30" location="'IS-Life Insurance'!A1" display="'IS-Life Insurance'!A1" xr:uid="{00000000-0004-0000-0300-000004000000}"/>
    <hyperlink ref="E32" location="'IS-General Insurance'!A1" display="'IS-General Insurance'!A1" xr:uid="{00000000-0004-0000-0300-000005000000}"/>
    <hyperlink ref="E34" location="'IS-Reinsurance'!A1" display="'IS-Reinsurance'!A1" xr:uid="{00000000-0004-0000-0300-000006000000}"/>
    <hyperlink ref="E36" location="'IS-Mandatory Insurance'!A1" display="'IS-Mandatory Insurance'!A1" xr:uid="{00000000-0004-0000-0300-000007000000}"/>
    <hyperlink ref="E38" location="'IS-Social Insurance'!A1" display="'IS-Social Insurance'!A1" xr:uid="{00000000-0004-0000-0300-000008000000}"/>
    <hyperlink ref="E43" location="'FP-Syaria Life Insurance'!A1" display="'FP-Syaria Life Insurance'!A1" xr:uid="{00000000-0004-0000-0300-000009000000}"/>
    <hyperlink ref="E45" location="'FP- Syaria General Insurance'!A1" display="'FP- Syaria General Insurance'!A1" xr:uid="{00000000-0004-0000-0300-00000A000000}"/>
    <hyperlink ref="E47" location="'FP- Syaria Reinsurance'!A1" display="'FP- Syaria Reinsurance'!A1" xr:uid="{00000000-0004-0000-0300-00000B000000}"/>
    <hyperlink ref="E52" location="'IS-Syaria Life Insurance'!A1" display="'IS-Syaria Life Insurance'!A1" xr:uid="{00000000-0004-0000-0300-00000C000000}"/>
    <hyperlink ref="E54" location="'IS-Syaria General Insurance'!A1" display="'IS-Syaria General Insurance'!A1" xr:uid="{00000000-0004-0000-0300-00000D000000}"/>
    <hyperlink ref="E56" location="'IS-Syaria Reinsurance'!A1" display="'IS-Syaria Reinsurance'!A1" xr:uid="{00000000-0004-0000-0300-00000E000000}"/>
    <hyperlink ref="E17" location="'FP-Life Insurance'!A1" display="'FP-Life Insurance'!A1" xr:uid="{00000000-0004-0000-0300-00000F000000}"/>
  </hyperlinks>
  <pageMargins left="0.7" right="0.7" top="0.75" bottom="0.75" header="0.3" footer="0.3"/>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S16"/>
  <sheetViews>
    <sheetView view="pageBreakPreview" zoomScaleNormal="100" zoomScaleSheetLayoutView="100" workbookViewId="0">
      <pane xSplit="3" ySplit="2" topLeftCell="D3" activePane="bottomRight" state="frozen"/>
      <selection pane="topRight"/>
      <selection pane="bottomLeft"/>
      <selection pane="bottomRight" activeCell="D12" sqref="D12"/>
    </sheetView>
  </sheetViews>
  <sheetFormatPr defaultRowHeight="15"/>
  <cols>
    <col min="1" max="1" width="3.28515625" style="16" customWidth="1"/>
    <col min="2" max="2" width="3.28515625" customWidth="1"/>
    <col min="3" max="3" width="30.28515625" customWidth="1"/>
    <col min="4" max="4" width="23.28515625" customWidth="1"/>
    <col min="5" max="5" width="21.7109375" bestFit="1" customWidth="1"/>
  </cols>
  <sheetData>
    <row r="1" spans="1:19" ht="22.5">
      <c r="A1" s="196"/>
      <c r="B1" s="197"/>
      <c r="C1" s="197"/>
      <c r="D1" s="197"/>
      <c r="E1" s="197"/>
      <c r="F1" s="31"/>
      <c r="G1" s="31"/>
      <c r="H1" s="31"/>
      <c r="I1" s="31"/>
      <c r="J1" s="31"/>
      <c r="K1" s="31"/>
      <c r="L1" s="31"/>
      <c r="M1" s="31"/>
      <c r="N1" s="31"/>
      <c r="O1" s="31"/>
      <c r="P1" s="31"/>
      <c r="Q1" s="31"/>
      <c r="R1" s="31"/>
      <c r="S1" s="31"/>
    </row>
    <row r="2" spans="1:19" ht="16.5" thickBot="1">
      <c r="D2" s="14" t="s">
        <v>41</v>
      </c>
      <c r="E2" s="14" t="s">
        <v>42</v>
      </c>
      <c r="F2" s="33"/>
    </row>
    <row r="3" spans="1:19">
      <c r="C3" t="s">
        <v>43</v>
      </c>
      <c r="D3" s="13" t="e">
        <f>'FP-Life Insurance'!C28+'FP-General Insurance'!C28+'FP- Reinsurance'!C28+'FP- Social Insurance'!#REF!+'FP- CSAFPPTPTA Insurance'!#REF!</f>
        <v>#REF!</v>
      </c>
      <c r="E3" s="63" t="s">
        <v>44</v>
      </c>
    </row>
    <row r="4" spans="1:19">
      <c r="C4" t="s">
        <v>45</v>
      </c>
      <c r="D4" s="13" t="e">
        <f>'FP-Life Insurance'!C41+'FP-General Insurance'!C41+'FP- Reinsurance'!C41+'FP- Social Insurance'!#REF!+'FP- CSAFPPTPTA Insurance'!#REF!</f>
        <v>#REF!</v>
      </c>
      <c r="E4" s="63" t="s">
        <v>46</v>
      </c>
    </row>
    <row r="5" spans="1:19">
      <c r="C5" t="s">
        <v>47</v>
      </c>
      <c r="D5" s="13" t="e">
        <f>'FP-Life Insurance'!C42+'FP-General Insurance'!C42+'FP- Reinsurance'!C42+'FP- Social Insurance'!#REF!+'FP- CSAFPPTPTA Insurance'!#REF!</f>
        <v>#REF!</v>
      </c>
      <c r="E5" s="63" t="s">
        <v>48</v>
      </c>
    </row>
    <row r="6" spans="1:19">
      <c r="E6" s="63"/>
    </row>
    <row r="7" spans="1:19">
      <c r="C7" t="s">
        <v>49</v>
      </c>
      <c r="D7" s="13" t="e">
        <f>'FP-Life Insurance'!C56+'FP-General Insurance'!C56+'FP- Reinsurance'!C56+'FP- Social Insurance'!#REF!+'FP- CSAFPPTPTA Insurance'!#REF!</f>
        <v>#REF!</v>
      </c>
      <c r="E7" s="63" t="s">
        <v>50</v>
      </c>
    </row>
    <row r="8" spans="1:19">
      <c r="C8" t="s">
        <v>51</v>
      </c>
      <c r="D8" s="13">
        <f>'FP-Life Insurance'!C57+'FP-General Insurance'!C57+'FP- Reinsurance'!C57</f>
        <v>3651026.0333500002</v>
      </c>
      <c r="E8" s="63" t="s">
        <v>52</v>
      </c>
    </row>
    <row r="9" spans="1:19">
      <c r="C9" t="s">
        <v>53</v>
      </c>
      <c r="D9" s="13" t="e">
        <f>'FP-Life Insurance'!C62+'FP-General Insurance'!C62+'FP- Reinsurance'!C62+'FP- Social Insurance'!#REF!+'FP- CSAFPPTPTA Insurance'!#REF!</f>
        <v>#REF!</v>
      </c>
      <c r="E9" s="63" t="s">
        <v>54</v>
      </c>
    </row>
    <row r="10" spans="1:19">
      <c r="E10" s="63"/>
    </row>
    <row r="11" spans="1:19">
      <c r="C11" t="s">
        <v>55</v>
      </c>
      <c r="D11" s="25" t="e">
        <f>'IS-Life Insurance'!C6+'IS-General Insurance'!C8+'IS-Reinsurance'!C8+'IS-Social Insurance'!#REF!+'IS-CSAFPPTPTA Insurance'!#REF!</f>
        <v>#REF!</v>
      </c>
      <c r="E11" s="63" t="s">
        <v>56</v>
      </c>
    </row>
    <row r="12" spans="1:19">
      <c r="C12" t="s">
        <v>57</v>
      </c>
      <c r="D12" s="25" t="e">
        <f>'IS-Life Insurance'!C14+'IS-Life Insurance'!C15+'IS-General Insurance'!C22+'IS-Reinsurance'!C22+'IS-Social Insurance'!#REF!+'IS-CSAFPPTPTA Insurance'!#REF!</f>
        <v>#REF!</v>
      </c>
      <c r="E12" s="63" t="s">
        <v>58</v>
      </c>
    </row>
    <row r="15" spans="1:19">
      <c r="C15" s="10" t="s">
        <v>59</v>
      </c>
    </row>
    <row r="16" spans="1:19">
      <c r="C16" s="10" t="s">
        <v>60</v>
      </c>
    </row>
  </sheetData>
  <mergeCells count="1">
    <mergeCell ref="A1:E1"/>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Y40"/>
  <sheetViews>
    <sheetView view="pageBreakPreview" zoomScale="70" zoomScaleNormal="85" zoomScaleSheetLayoutView="70" workbookViewId="0">
      <pane xSplit="3" ySplit="2" topLeftCell="D3" activePane="bottomRight" state="frozen"/>
      <selection pane="topRight"/>
      <selection pane="bottomLeft"/>
      <selection pane="bottomRight" sqref="A1:K1"/>
    </sheetView>
  </sheetViews>
  <sheetFormatPr defaultRowHeight="15"/>
  <cols>
    <col min="1" max="1" width="3.28515625" style="16" customWidth="1"/>
    <col min="2" max="2" width="3.28515625" customWidth="1"/>
    <col min="3" max="3" width="84.28515625" style="30" customWidth="1"/>
    <col min="4" max="10" width="16.42578125" customWidth="1"/>
    <col min="11" max="11" width="74" style="30" customWidth="1"/>
  </cols>
  <sheetData>
    <row r="1" spans="1:25" ht="22.5">
      <c r="A1" s="196"/>
      <c r="B1" s="197"/>
      <c r="C1" s="197"/>
      <c r="D1" s="197"/>
      <c r="E1" s="197"/>
      <c r="F1" s="197"/>
      <c r="G1" s="197"/>
      <c r="H1" s="197"/>
      <c r="I1" s="197"/>
      <c r="J1" s="197"/>
      <c r="K1" s="197"/>
      <c r="L1" s="31"/>
      <c r="M1" s="31"/>
      <c r="N1" s="31"/>
      <c r="O1" s="31"/>
      <c r="P1" s="31"/>
      <c r="Q1" s="31"/>
      <c r="R1" s="31"/>
      <c r="S1" s="31"/>
      <c r="T1" s="31"/>
      <c r="U1" s="31"/>
      <c r="V1" s="31"/>
      <c r="W1" s="31"/>
      <c r="X1" s="31"/>
      <c r="Y1" s="31"/>
    </row>
    <row r="2" spans="1:25" s="40" customFormat="1" ht="32.25" thickBot="1">
      <c r="A2" s="39"/>
      <c r="D2" s="41" t="s">
        <v>61</v>
      </c>
      <c r="E2" s="41" t="s">
        <v>62</v>
      </c>
      <c r="F2" s="41" t="s">
        <v>63</v>
      </c>
      <c r="G2" s="41" t="s">
        <v>64</v>
      </c>
      <c r="H2" s="41" t="s">
        <v>974</v>
      </c>
      <c r="I2" s="41" t="s">
        <v>977</v>
      </c>
      <c r="J2" s="41" t="s">
        <v>981</v>
      </c>
      <c r="K2" s="41" t="s">
        <v>42</v>
      </c>
    </row>
    <row r="3" spans="1:25" ht="23.1" customHeight="1">
      <c r="C3" s="52" t="s">
        <v>65</v>
      </c>
      <c r="D3" s="51"/>
      <c r="E3" s="51"/>
      <c r="F3" s="51"/>
      <c r="G3" s="51"/>
      <c r="H3" s="51"/>
      <c r="I3" s="51"/>
      <c r="J3" s="51"/>
      <c r="K3" s="40"/>
    </row>
    <row r="4" spans="1:25" ht="23.1" customHeight="1">
      <c r="C4" s="40" t="s">
        <v>66</v>
      </c>
      <c r="D4" s="53">
        <f>IFERROR('IS-Life Insurance'!C6/('IS-Life Insurance'!C14+'IS-Life Insurance'!C15),"-")</f>
        <v>1.4331093665928907</v>
      </c>
      <c r="E4" s="53">
        <f>IFERROR('IS-Life Insurance'!D6/('IS-Life Insurance'!D14+'IS-Life Insurance'!D15),"-")</f>
        <v>1.2838024775589847</v>
      </c>
      <c r="F4" s="53">
        <f>IFERROR('IS-Life Insurance'!E6/('IS-Life Insurance'!E14+'IS-Life Insurance'!E15),"-")</f>
        <v>1.2360669051963493</v>
      </c>
      <c r="G4" s="53">
        <f>IFERROR('IS-Life Insurance'!F6/('IS-Life Insurance'!F14+'IS-Life Insurance'!F15),"-")</f>
        <v>1.2684608571345584</v>
      </c>
      <c r="H4" s="53">
        <f>IFERROR('IS-Life Insurance'!G6/('IS-Life Insurance'!G14+'IS-Life Insurance'!G15),"-")</f>
        <v>1.2416264770362795</v>
      </c>
      <c r="I4" s="53">
        <f>IFERROR('IS-Life Insurance'!H6/('IS-Life Insurance'!H14+'IS-Life Insurance'!H15),"-")</f>
        <v>1.2098499182265963</v>
      </c>
      <c r="J4" s="53">
        <f>IFERROR('IS-Life Insurance'!I6/('IS-Life Insurance'!I14+'IS-Life Insurance'!I15),"-")</f>
        <v>1.2008521607693257</v>
      </c>
      <c r="K4" s="64" t="s">
        <v>67</v>
      </c>
    </row>
    <row r="5" spans="1:25" ht="23.1" customHeight="1">
      <c r="C5" s="40" t="s">
        <v>68</v>
      </c>
      <c r="D5" s="53">
        <f>IFERROR('IS-Life Insurance'!C6/('IS-Life Insurance'!C14+'IS-Life Insurance'!C15+'IS-Life Insurance'!C27+'IS-Life Insurance'!C28+'IS-Life Insurance'!C29+'IS-Life Insurance'!C30),"-")</f>
        <v>1.2488219915994745</v>
      </c>
      <c r="E5" s="53">
        <f>IFERROR('IS-Life Insurance'!D6/('IS-Life Insurance'!D14+'IS-Life Insurance'!D15+'IS-Life Insurance'!D27+'IS-Life Insurance'!D28+'IS-Life Insurance'!D29+'IS-Life Insurance'!D30),"-")</f>
        <v>1.1157030623509727</v>
      </c>
      <c r="F5" s="53">
        <f>IFERROR('IS-Life Insurance'!E6/('IS-Life Insurance'!E14+'IS-Life Insurance'!E15+'IS-Life Insurance'!E27+'IS-Life Insurance'!E28+'IS-Life Insurance'!E29+'IS-Life Insurance'!E30),"-")</f>
        <v>1.0698125131023468</v>
      </c>
      <c r="G5" s="53">
        <f>IFERROR('IS-Life Insurance'!F6/('IS-Life Insurance'!F14+'IS-Life Insurance'!F15+'IS-Life Insurance'!F27+'IS-Life Insurance'!F28+'IS-Life Insurance'!F29+'IS-Life Insurance'!F30),"-")</f>
        <v>1.0896128232333415</v>
      </c>
      <c r="H5" s="53">
        <f>IFERROR('IS-Life Insurance'!G6/('IS-Life Insurance'!G14+'IS-Life Insurance'!G15+'IS-Life Insurance'!G27+'IS-Life Insurance'!G28+'IS-Life Insurance'!G29+'IS-Life Insurance'!G30),"-")</f>
        <v>1.0648451313884537</v>
      </c>
      <c r="I5" s="53">
        <f>IFERROR('IS-Life Insurance'!H6/('IS-Life Insurance'!H14+'IS-Life Insurance'!H15+'IS-Life Insurance'!H27+'IS-Life Insurance'!H28+'IS-Life Insurance'!H29+'IS-Life Insurance'!H30),"-")</f>
        <v>1.0408371458485735</v>
      </c>
      <c r="J5" s="53">
        <f>IFERROR('IS-Life Insurance'!I6/('IS-Life Insurance'!I14+'IS-Life Insurance'!I15+'IS-Life Insurance'!I27+'IS-Life Insurance'!I28+'IS-Life Insurance'!I29+'IS-Life Insurance'!I30),"-")</f>
        <v>1.0343138688769518</v>
      </c>
      <c r="K5" s="64" t="s">
        <v>69</v>
      </c>
    </row>
    <row r="6" spans="1:25" ht="23.1" customHeight="1">
      <c r="C6" s="40" t="s">
        <v>70</v>
      </c>
      <c r="D6" s="53">
        <f>IFERROR(('IS-Life Insurance'!C6+'IS-Life Insurance'!C10)/('IS-Life Insurance'!C14+'IS-Life Insurance'!C15),"-")</f>
        <v>1.5809134140663075</v>
      </c>
      <c r="E6" s="53">
        <f>IFERROR(('IS-Life Insurance'!D6+'IS-Life Insurance'!D10)/('IS-Life Insurance'!D14+'IS-Life Insurance'!D15),"-")</f>
        <v>1.0076684783540282</v>
      </c>
      <c r="F6" s="53">
        <f>IFERROR(('IS-Life Insurance'!E6+'IS-Life Insurance'!E10)/('IS-Life Insurance'!E14+'IS-Life Insurance'!E15),"-")</f>
        <v>1.2552431622825455</v>
      </c>
      <c r="G6" s="53">
        <f>IFERROR(('IS-Life Insurance'!F6+'IS-Life Insurance'!F10)/('IS-Life Insurance'!F14+'IS-Life Insurance'!F15),"-")</f>
        <v>1.4850615439403529</v>
      </c>
      <c r="H6" s="53">
        <f>IFERROR(('IS-Life Insurance'!G6+'IS-Life Insurance'!G10)/('IS-Life Insurance'!G14+'IS-Life Insurance'!G15),"-")</f>
        <v>1.5502680555632837</v>
      </c>
      <c r="I6" s="53">
        <f>IFERROR(('IS-Life Insurance'!H6+'IS-Life Insurance'!H10)/('IS-Life Insurance'!H14+'IS-Life Insurance'!H15),"-")</f>
        <v>1.4648215355078624</v>
      </c>
      <c r="J6" s="53">
        <f>IFERROR(('IS-Life Insurance'!I6+'IS-Life Insurance'!I10)/('IS-Life Insurance'!I14+'IS-Life Insurance'!I15),"-")</f>
        <v>1.4894690338142542</v>
      </c>
      <c r="K6" s="64" t="s">
        <v>71</v>
      </c>
    </row>
    <row r="7" spans="1:25" ht="23.1" customHeight="1">
      <c r="C7" s="40" t="s">
        <v>72</v>
      </c>
      <c r="D7" s="53">
        <f>IFERROR(('IS-Life Insurance'!C6+'IS-Life Insurance'!C10)/('IS-Life Insurance'!C14+'IS-Life Insurance'!C15+'IS-Life Insurance'!C27+'IS-Life Insurance'!C28+'IS-Life Insurance'!C29+'IS-Life Insurance'!C30),"-")</f>
        <v>1.377619520409884</v>
      </c>
      <c r="E7" s="53">
        <f>IFERROR(('IS-Life Insurance'!D6+'IS-Life Insurance'!D10)/('IS-Life Insurance'!D14+'IS-Life Insurance'!D15+'IS-Life Insurance'!D27+'IS-Life Insurance'!D28+'IS-Life Insurance'!D29+'IS-Life Insurance'!D30),"-")</f>
        <v>0.87572568739062873</v>
      </c>
      <c r="F7" s="53">
        <f>IFERROR(('IS-Life Insurance'!E6+'IS-Life Insurance'!E10)/('IS-Life Insurance'!E14+'IS-Life Insurance'!E15+'IS-Life Insurance'!E27+'IS-Life Insurance'!E28+'IS-Life Insurance'!E29+'IS-Life Insurance'!E30),"-")</f>
        <v>1.0864095109663268</v>
      </c>
      <c r="G7" s="53">
        <f>IFERROR(('IS-Life Insurance'!F6+'IS-Life Insurance'!F10)/('IS-Life Insurance'!F14+'IS-Life Insurance'!F15+'IS-Life Insurance'!F27+'IS-Life Insurance'!F28+'IS-Life Insurance'!F29+'IS-Life Insurance'!F30),"-")</f>
        <v>1.2756736579349257</v>
      </c>
      <c r="H7" s="53">
        <f>IFERROR(('IS-Life Insurance'!G6+'IS-Life Insurance'!G10)/('IS-Life Insurance'!G14+'IS-Life Insurance'!G15+'IS-Life Insurance'!G27+'IS-Life Insurance'!G28+'IS-Life Insurance'!G29+'IS-Life Insurance'!G30),"-")</f>
        <v>1.3295426779670489</v>
      </c>
      <c r="I7" s="53">
        <f>IFERROR(('IS-Life Insurance'!H6+'IS-Life Insurance'!H10)/('IS-Life Insurance'!H14+'IS-Life Insurance'!H15+'IS-Life Insurance'!H27+'IS-Life Insurance'!H28+'IS-Life Insurance'!H29+'IS-Life Insurance'!H30),"-")</f>
        <v>1.2601899154817104</v>
      </c>
      <c r="J7" s="53">
        <f>IFERROR(('IS-Life Insurance'!I6+'IS-Life Insurance'!I10)/('IS-Life Insurance'!I14+'IS-Life Insurance'!I15+'IS-Life Insurance'!I27+'IS-Life Insurance'!I28+'IS-Life Insurance'!I29+'IS-Life Insurance'!I30),"-")</f>
        <v>1.2829043651383907</v>
      </c>
      <c r="K7" s="64" t="s">
        <v>73</v>
      </c>
    </row>
    <row r="8" spans="1:25" ht="23.1" customHeight="1">
      <c r="C8" s="40" t="s">
        <v>74</v>
      </c>
      <c r="D8" s="53">
        <f>-IFERROR('IS-Life Insurance'!C7/'IS-Life Insurance'!C6,"-")</f>
        <v>6.6613748847437898E-2</v>
      </c>
      <c r="E8" s="53">
        <f>-IFERROR('IS-Life Insurance'!D7/'IS-Life Insurance'!D6,"-")</f>
        <v>6.2689305104053877E-2</v>
      </c>
      <c r="F8" s="53">
        <f>-IFERROR('IS-Life Insurance'!E7/'IS-Life Insurance'!E6,"-")</f>
        <v>5.744024237961582E-2</v>
      </c>
      <c r="G8" s="53">
        <f>-IFERROR('IS-Life Insurance'!F7/'IS-Life Insurance'!F6,"-")</f>
        <v>5.3001007247367032E-2</v>
      </c>
      <c r="H8" s="53">
        <f>-IFERROR('IS-Life Insurance'!G7/'IS-Life Insurance'!G6,"-")</f>
        <v>5.7520615955075453E-2</v>
      </c>
      <c r="I8" s="53">
        <f>-IFERROR('IS-Life Insurance'!H7/'IS-Life Insurance'!H6,"-")</f>
        <v>5.473377817758833E-2</v>
      </c>
      <c r="J8" s="53">
        <f>-IFERROR('IS-Life Insurance'!I7/'IS-Life Insurance'!I6,"-")</f>
        <v>5.2530416742041772E-2</v>
      </c>
      <c r="K8" s="64" t="s">
        <v>75</v>
      </c>
    </row>
    <row r="9" spans="1:25" ht="23.1" customHeight="1">
      <c r="C9" s="40" t="s">
        <v>76</v>
      </c>
      <c r="D9" s="53">
        <f>IFERROR('FP-Life Insurance'!C28/'FP-Life Insurance'!C55,"-")</f>
        <v>1.246954547209123</v>
      </c>
      <c r="E9" s="53">
        <f>IFERROR('FP-Life Insurance'!D28/'FP-Life Insurance'!D55,"-")</f>
        <v>1.2587167239934496</v>
      </c>
      <c r="F9" s="53">
        <f>IFERROR('FP-Life Insurance'!E28/'FP-Life Insurance'!E55,"-")</f>
        <v>1.269265672131068</v>
      </c>
      <c r="G9" s="53">
        <f>IFERROR('FP-Life Insurance'!F28/'FP-Life Insurance'!F55,"-")</f>
        <v>1.2627555418596506</v>
      </c>
      <c r="H9" s="53">
        <f>IFERROR('FP-Life Insurance'!G28/'FP-Life Insurance'!G55,"-")</f>
        <v>1.2621449994737803</v>
      </c>
      <c r="I9" s="53">
        <f>IFERROR('FP-Life Insurance'!H28/'FP-Life Insurance'!H55,"-")</f>
        <v>1.2583053300197296</v>
      </c>
      <c r="J9" s="53">
        <f>IFERROR('FP-Life Insurance'!I28/'FP-Life Insurance'!I55,"-")</f>
        <v>1.2641218142350688</v>
      </c>
      <c r="K9" s="64" t="s">
        <v>77</v>
      </c>
    </row>
    <row r="10" spans="1:25" ht="23.1" hidden="1" customHeight="1">
      <c r="C10" s="40" t="s">
        <v>78</v>
      </c>
      <c r="D10" s="53">
        <v>2.517000787934653</v>
      </c>
      <c r="E10" s="53">
        <v>2.517000787934653</v>
      </c>
      <c r="F10" s="53">
        <v>2.517000787934653</v>
      </c>
      <c r="G10" s="53">
        <v>2.517000787934653</v>
      </c>
      <c r="H10" s="53">
        <v>2.517000787934653</v>
      </c>
      <c r="I10" s="53">
        <v>2.517000787934653</v>
      </c>
      <c r="J10" s="53">
        <v>2.517000787934653</v>
      </c>
      <c r="K10" s="64" t="s">
        <v>79</v>
      </c>
    </row>
    <row r="11" spans="1:25" ht="23.1" hidden="1" customHeight="1">
      <c r="C11" s="40" t="s">
        <v>80</v>
      </c>
      <c r="D11" s="79">
        <v>5.0362355655666535</v>
      </c>
      <c r="E11" s="79">
        <v>5.0362355655666535</v>
      </c>
      <c r="F11" s="79">
        <v>5.0362355655666535</v>
      </c>
      <c r="G11" s="79">
        <v>5.0362355655666535</v>
      </c>
      <c r="H11" s="79">
        <v>5.0362355655666535</v>
      </c>
      <c r="I11" s="79">
        <v>5.0362355655666535</v>
      </c>
      <c r="J11" s="79">
        <v>5.0362355655666535</v>
      </c>
      <c r="K11" s="64" t="s">
        <v>81</v>
      </c>
    </row>
    <row r="12" spans="1:25" ht="23.1" hidden="1" customHeight="1">
      <c r="C12" s="40" t="s">
        <v>82</v>
      </c>
      <c r="D12" s="82"/>
      <c r="E12" s="82"/>
      <c r="F12" s="82"/>
      <c r="G12" s="82"/>
      <c r="H12" s="82"/>
      <c r="I12" s="82"/>
      <c r="J12" s="82"/>
      <c r="K12" s="64" t="s">
        <v>83</v>
      </c>
    </row>
    <row r="13" spans="1:25" ht="23.1" hidden="1" customHeight="1">
      <c r="C13" s="40" t="s">
        <v>84</v>
      </c>
      <c r="D13" s="82"/>
      <c r="E13" s="82"/>
      <c r="F13" s="82"/>
      <c r="G13" s="82"/>
      <c r="H13" s="82"/>
      <c r="I13" s="82"/>
      <c r="J13" s="82"/>
      <c r="K13" s="64" t="s">
        <v>85</v>
      </c>
    </row>
    <row r="14" spans="1:25" ht="20.65" customHeight="1">
      <c r="C14" s="40"/>
      <c r="D14" s="53"/>
      <c r="E14" s="53"/>
      <c r="F14" s="53"/>
      <c r="G14" s="53"/>
      <c r="H14" s="53"/>
      <c r="I14" s="53"/>
      <c r="J14" s="53"/>
      <c r="K14" s="64"/>
    </row>
    <row r="15" spans="1:25" ht="20.65" customHeight="1">
      <c r="C15" s="52" t="s">
        <v>86</v>
      </c>
      <c r="D15" s="53"/>
      <c r="E15" s="53"/>
      <c r="F15" s="53"/>
      <c r="G15" s="53"/>
      <c r="H15" s="53"/>
      <c r="I15" s="53"/>
      <c r="J15" s="53"/>
      <c r="K15" s="64"/>
    </row>
    <row r="16" spans="1:25" ht="21" customHeight="1">
      <c r="C16" s="40" t="s">
        <v>66</v>
      </c>
      <c r="D16" s="65">
        <f>IFERROR(('IS-General Insurance'!C6+'IS-General Insurance'!C7)/('IS-General Insurance'!C22),"-")</f>
        <v>3.3022556373816219</v>
      </c>
      <c r="E16" s="65">
        <f>IFERROR(('IS-General Insurance'!D6+'IS-General Insurance'!D7)/('IS-General Insurance'!D22),"-")</f>
        <v>2.8392320489574119</v>
      </c>
      <c r="F16" s="65">
        <f>IFERROR(('IS-General Insurance'!E6+'IS-General Insurance'!E7)/('IS-General Insurance'!E22),"-")</f>
        <v>2.6529319018514648</v>
      </c>
      <c r="G16" s="65">
        <f>IFERROR(('IS-General Insurance'!F6+'IS-General Insurance'!F7)/('IS-General Insurance'!F22),"-")</f>
        <v>2.7626311846495493</v>
      </c>
      <c r="H16" s="65">
        <f>IFERROR(('IS-General Insurance'!G6+'IS-General Insurance'!G7)/('IS-General Insurance'!G22),"-")</f>
        <v>2.5847959068254527</v>
      </c>
      <c r="I16" s="65">
        <f>IFERROR(('IS-General Insurance'!H6+'IS-General Insurance'!H7)/('IS-General Insurance'!H22),"-")</f>
        <v>2.6003959970032722</v>
      </c>
      <c r="J16" s="65">
        <f>IFERROR(('IS-General Insurance'!I6+'IS-General Insurance'!I7)/('IS-General Insurance'!I22),"-")</f>
        <v>2.5251837280499467</v>
      </c>
      <c r="K16" s="64" t="s">
        <v>67</v>
      </c>
    </row>
    <row r="17" spans="3:11" ht="21" customHeight="1">
      <c r="C17" s="40" t="s">
        <v>68</v>
      </c>
      <c r="D17" s="65">
        <f>IFERROR(('IS-General Insurance'!C6+'IS-General Insurance'!C7)/('IS-General Insurance'!C22+'IS-General Insurance'!C30+'IS-General Insurance'!C31+'IS-General Insurance'!C32+'IS-General Insurance'!C33),"-")</f>
        <v>2.3827917199509208</v>
      </c>
      <c r="E17" s="65">
        <f>IFERROR(('IS-General Insurance'!D6+'IS-General Insurance'!D7)/('IS-General Insurance'!D22+'IS-General Insurance'!D30+'IS-General Insurance'!D31+'IS-General Insurance'!D32+'IS-General Insurance'!D33),"-")</f>
        <v>2.0586029467288824</v>
      </c>
      <c r="F17" s="65">
        <f>IFERROR(('IS-General Insurance'!E6+'IS-General Insurance'!E7)/('IS-General Insurance'!E22+'IS-General Insurance'!E30+'IS-General Insurance'!E31+'IS-General Insurance'!E32+'IS-General Insurance'!E33),"-")</f>
        <v>1.8967840320318003</v>
      </c>
      <c r="G17" s="65">
        <f>IFERROR(('IS-General Insurance'!F6+'IS-General Insurance'!F7)/('IS-General Insurance'!F22+'IS-General Insurance'!F30+'IS-General Insurance'!F31+'IS-General Insurance'!F32+'IS-General Insurance'!F33),"-")</f>
        <v>1.9645177396345315</v>
      </c>
      <c r="H17" s="65">
        <f>IFERROR(('IS-General Insurance'!G6+'IS-General Insurance'!G7)/('IS-General Insurance'!G22+'IS-General Insurance'!G30+'IS-General Insurance'!G31+'IS-General Insurance'!G32+'IS-General Insurance'!G33),"-")</f>
        <v>1.8390217436055583</v>
      </c>
      <c r="I17" s="65">
        <f>IFERROR(('IS-General Insurance'!H6+'IS-General Insurance'!H7)/('IS-General Insurance'!H22+'IS-General Insurance'!H30+'IS-General Insurance'!H31+'IS-General Insurance'!H32+'IS-General Insurance'!H33),"-")</f>
        <v>1.8474057209529431</v>
      </c>
      <c r="J17" s="65">
        <f>IFERROR(('IS-General Insurance'!I6+'IS-General Insurance'!I7)/('IS-General Insurance'!I22+'IS-General Insurance'!I30+'IS-General Insurance'!I31+'IS-General Insurance'!I32+'IS-General Insurance'!I33),"-")</f>
        <v>1.7957798682507751</v>
      </c>
      <c r="K17" s="64" t="s">
        <v>69</v>
      </c>
    </row>
    <row r="18" spans="3:11" ht="21" customHeight="1">
      <c r="C18" s="40" t="s">
        <v>70</v>
      </c>
      <c r="D18" s="65">
        <f>IFERROR(('IS-General Insurance'!C6+'IS-General Insurance'!C7+'IS-General Insurance'!C29)/'IS-General Insurance'!C22,"-")</f>
        <v>3.4825345189731425</v>
      </c>
      <c r="E18" s="65">
        <f>IFERROR(('IS-General Insurance'!D6+'IS-General Insurance'!D7+'IS-General Insurance'!D29)/'IS-General Insurance'!D22,"-")</f>
        <v>2.984410489781443</v>
      </c>
      <c r="F18" s="65">
        <f>IFERROR(('IS-General Insurance'!E6+'IS-General Insurance'!E7+'IS-General Insurance'!E29)/'IS-General Insurance'!E22,"-")</f>
        <v>2.8067813036367322</v>
      </c>
      <c r="G18" s="65">
        <f>IFERROR(('IS-General Insurance'!F6+'IS-General Insurance'!F7+'IS-General Insurance'!F29)/'IS-General Insurance'!F22,"-")</f>
        <v>2.9308932049913969</v>
      </c>
      <c r="H18" s="65">
        <f>IFERROR(('IS-General Insurance'!G6+'IS-General Insurance'!G7+'IS-General Insurance'!G29)/'IS-General Insurance'!G22,"-")</f>
        <v>2.748845045093264</v>
      </c>
      <c r="I18" s="65">
        <f>IFERROR(('IS-General Insurance'!H6+'IS-General Insurance'!H7+'IS-General Insurance'!H29)/'IS-General Insurance'!H22,"-")</f>
        <v>2.7614639431843373</v>
      </c>
      <c r="J18" s="65">
        <f>IFERROR(('IS-General Insurance'!I6+'IS-General Insurance'!I7+'IS-General Insurance'!I29)/'IS-General Insurance'!I22,"-")</f>
        <v>2.6846240403627952</v>
      </c>
      <c r="K18" s="64" t="s">
        <v>71</v>
      </c>
    </row>
    <row r="19" spans="3:11" ht="21" customHeight="1">
      <c r="C19" s="40" t="s">
        <v>72</v>
      </c>
      <c r="D19" s="65">
        <f>IFERROR(('IS-General Insurance'!C6+'IS-General Insurance'!C7+'IS-General Insurance'!C29)/('IS-General Insurance'!C22+'IS-General Insurance'!C30+'IS-General Insurance'!C31+'IS-General Insurance'!C32+'IS-General Insurance'!C33),"-")</f>
        <v>2.5128746309998347</v>
      </c>
      <c r="E19" s="65">
        <f>IFERROR(('IS-General Insurance'!D6+'IS-General Insurance'!D7+'IS-General Insurance'!D29)/('IS-General Insurance'!D22+'IS-General Insurance'!D30+'IS-General Insurance'!D31+'IS-General Insurance'!D32+'IS-General Insurance'!D33),"-")</f>
        <v>2.1638654828402228</v>
      </c>
      <c r="F19" s="65">
        <f>IFERROR(('IS-General Insurance'!E6+'IS-General Insurance'!E7+'IS-General Insurance'!E29)/('IS-General Insurance'!E22+'IS-General Insurance'!E30+'IS-General Insurance'!E31+'IS-General Insurance'!E32+'IS-General Insurance'!E33),"-")</f>
        <v>2.0067827426810565</v>
      </c>
      <c r="G19" s="65">
        <f>IFERROR(('IS-General Insurance'!F6+'IS-General Insurance'!F7+'IS-General Insurance'!F29)/('IS-General Insurance'!F22+'IS-General Insurance'!F30+'IS-General Insurance'!F31+'IS-General Insurance'!F32+'IS-General Insurance'!F33),"-")</f>
        <v>2.0841695142561369</v>
      </c>
      <c r="H19" s="65">
        <f>IFERROR(('IS-General Insurance'!G6+'IS-General Insurance'!G7+'IS-General Insurance'!G29)/('IS-General Insurance'!G22+'IS-General Insurance'!G30+'IS-General Insurance'!G31+'IS-General Insurance'!G32+'IS-General Insurance'!G33),"-")</f>
        <v>1.9557388629330892</v>
      </c>
      <c r="I19" s="65">
        <f>IFERROR(('IS-General Insurance'!H6+'IS-General Insurance'!H7+'IS-General Insurance'!H29)/('IS-General Insurance'!H22+'IS-General Insurance'!H30+'IS-General Insurance'!H31+'IS-General Insurance'!H32+'IS-General Insurance'!H33),"-")</f>
        <v>1.9618336179270768</v>
      </c>
      <c r="J19" s="65">
        <f>IFERROR(('IS-General Insurance'!I6+'IS-General Insurance'!I7+'IS-General Insurance'!I29)/('IS-General Insurance'!I22+'IS-General Insurance'!I30+'IS-General Insurance'!I31+'IS-General Insurance'!I32+'IS-General Insurance'!I33),"-")</f>
        <v>1.9091655596991108</v>
      </c>
      <c r="K19" s="64" t="s">
        <v>73</v>
      </c>
    </row>
    <row r="20" spans="3:11" ht="21" customHeight="1">
      <c r="C20" s="40" t="s">
        <v>74</v>
      </c>
      <c r="D20" s="65">
        <f>-IFERROR('IS-General Insurance'!C11/('IS-General Insurance'!C6+'IS-General Insurance'!C7),"-")</f>
        <v>0.40982626610360673</v>
      </c>
      <c r="E20" s="65">
        <f>-IFERROR('IS-General Insurance'!D11/('IS-General Insurance'!D6+'IS-General Insurance'!D7),"-")</f>
        <v>0.44568102500099294</v>
      </c>
      <c r="F20" s="65">
        <f>-IFERROR('IS-General Insurance'!E11/('IS-General Insurance'!E6+'IS-General Insurance'!E7),"-")</f>
        <v>0.42937998994534321</v>
      </c>
      <c r="G20" s="65">
        <f>-IFERROR('IS-General Insurance'!F11/('IS-General Insurance'!F6+'IS-General Insurance'!F7),"-")</f>
        <v>0.45969525967687452</v>
      </c>
      <c r="H20" s="65">
        <f>-IFERROR('IS-General Insurance'!G11/('IS-General Insurance'!G6+'IS-General Insurance'!G7),"-")</f>
        <v>0.45007980141532022</v>
      </c>
      <c r="I20" s="65">
        <f>-IFERROR('IS-General Insurance'!H11/('IS-General Insurance'!H6+'IS-General Insurance'!H7),"-")</f>
        <v>0.45170265866841947</v>
      </c>
      <c r="J20" s="65">
        <f>-IFERROR('IS-General Insurance'!I11/('IS-General Insurance'!I6+'IS-General Insurance'!I7),"-")</f>
        <v>0.44561969656584821</v>
      </c>
      <c r="K20" s="64" t="s">
        <v>75</v>
      </c>
    </row>
    <row r="21" spans="3:11" ht="21" customHeight="1">
      <c r="C21" s="40" t="s">
        <v>76</v>
      </c>
      <c r="D21" s="65">
        <f>IFERROR('FP-General Insurance'!C28/'FP-General Insurance'!C55,"-")</f>
        <v>0.92365716945894538</v>
      </c>
      <c r="E21" s="65">
        <f>IFERROR('FP-General Insurance'!D28/'FP-General Insurance'!D55,"-")</f>
        <v>0.91801320901318051</v>
      </c>
      <c r="F21" s="65">
        <f>IFERROR('FP-General Insurance'!E28/'FP-General Insurance'!E55,"-")</f>
        <v>0.92406217860528006</v>
      </c>
      <c r="G21" s="65">
        <f>IFERROR('FP-General Insurance'!F28/'FP-General Insurance'!F55,"-")</f>
        <v>0.91377031448281121</v>
      </c>
      <c r="H21" s="65">
        <f>IFERROR('FP-General Insurance'!G28/'FP-General Insurance'!G55,"-")</f>
        <v>0.93133494807890393</v>
      </c>
      <c r="I21" s="65">
        <f>IFERROR('FP-General Insurance'!H28/'FP-General Insurance'!H55,"-")</f>
        <v>0.92515441674594423</v>
      </c>
      <c r="J21" s="65">
        <f>IFERROR('FP-General Insurance'!I28/'FP-General Insurance'!I55,"-")</f>
        <v>0.94512379890192288</v>
      </c>
      <c r="K21" s="64" t="s">
        <v>77</v>
      </c>
    </row>
    <row r="22" spans="3:11" ht="21" hidden="1" customHeight="1">
      <c r="C22" s="40" t="s">
        <v>78</v>
      </c>
      <c r="D22" s="65">
        <v>1.6576901991462087</v>
      </c>
      <c r="E22" s="65">
        <v>1.6576901991462087</v>
      </c>
      <c r="F22" s="65">
        <v>1.6576901991462087</v>
      </c>
      <c r="G22" s="65">
        <v>1.6576901991462087</v>
      </c>
      <c r="H22" s="65">
        <v>1.6576901991462087</v>
      </c>
      <c r="I22" s="65">
        <v>1.6576901991462087</v>
      </c>
      <c r="J22" s="65">
        <v>1.6576901991462087</v>
      </c>
      <c r="K22" s="64" t="s">
        <v>79</v>
      </c>
    </row>
    <row r="23" spans="3:11" ht="21" hidden="1" customHeight="1">
      <c r="C23" s="40" t="s">
        <v>87</v>
      </c>
      <c r="D23" s="80">
        <v>3.2478591797322141</v>
      </c>
      <c r="E23" s="80">
        <v>3.2478591797322141</v>
      </c>
      <c r="F23" s="80">
        <v>3.2478591797322141</v>
      </c>
      <c r="G23" s="80">
        <v>3.2478591797322141</v>
      </c>
      <c r="H23" s="80">
        <v>3.2478591797322141</v>
      </c>
      <c r="I23" s="80">
        <v>3.2478591797322141</v>
      </c>
      <c r="J23" s="80">
        <v>3.2478591797322141</v>
      </c>
      <c r="K23" s="64" t="s">
        <v>81</v>
      </c>
    </row>
    <row r="24" spans="3:11" ht="21" hidden="1" customHeight="1">
      <c r="C24" s="40" t="s">
        <v>88</v>
      </c>
      <c r="D24" s="83"/>
      <c r="E24" s="83"/>
      <c r="F24" s="83"/>
      <c r="G24" s="83"/>
      <c r="H24" s="83"/>
      <c r="I24" s="83"/>
      <c r="J24" s="83"/>
      <c r="K24" s="64" t="s">
        <v>83</v>
      </c>
    </row>
    <row r="25" spans="3:11" ht="21" hidden="1" customHeight="1">
      <c r="C25" s="40" t="s">
        <v>89</v>
      </c>
      <c r="D25" s="83"/>
      <c r="E25" s="83"/>
      <c r="F25" s="83"/>
      <c r="G25" s="83"/>
      <c r="H25" s="83"/>
      <c r="I25" s="83"/>
      <c r="J25" s="83"/>
      <c r="K25" s="64" t="s">
        <v>85</v>
      </c>
    </row>
    <row r="26" spans="3:11" ht="20.65" customHeight="1">
      <c r="C26" s="40"/>
      <c r="D26" s="65"/>
      <c r="E26" s="65"/>
      <c r="F26" s="65"/>
      <c r="G26" s="65"/>
      <c r="H26" s="65"/>
      <c r="I26" s="65"/>
      <c r="J26" s="65"/>
      <c r="K26" s="64"/>
    </row>
    <row r="27" spans="3:11" ht="20.65" customHeight="1">
      <c r="C27" s="52" t="s">
        <v>90</v>
      </c>
      <c r="D27" s="53"/>
      <c r="E27" s="53"/>
      <c r="F27" s="53"/>
      <c r="G27" s="53"/>
      <c r="H27" s="53"/>
      <c r="I27" s="53"/>
      <c r="J27" s="53"/>
      <c r="K27" s="64"/>
    </row>
    <row r="28" spans="3:11" ht="20.65" customHeight="1">
      <c r="C28" s="40" t="s">
        <v>66</v>
      </c>
      <c r="D28" s="65">
        <f>IFERROR('IS-Reinsurance'!C7/'IS-Reinsurance'!C22,"-")</f>
        <v>3.6681355057304721</v>
      </c>
      <c r="E28" s="65">
        <f>IFERROR('IS-Reinsurance'!D7/'IS-Reinsurance'!D22,"-")</f>
        <v>2.4460631437366152</v>
      </c>
      <c r="F28" s="65">
        <f>IFERROR('IS-Reinsurance'!E7/'IS-Reinsurance'!E22,"-")</f>
        <v>2.3044698455404085</v>
      </c>
      <c r="G28" s="65">
        <f>IFERROR('IS-Reinsurance'!F7/'IS-Reinsurance'!F22,"-")</f>
        <v>2.8009432121284901</v>
      </c>
      <c r="H28" s="65">
        <f>IFERROR('IS-Reinsurance'!G7/'IS-Reinsurance'!G22,"-")</f>
        <v>2.7642212789670868</v>
      </c>
      <c r="I28" s="65">
        <f>IFERROR('IS-Reinsurance'!H7/'IS-Reinsurance'!H22,"-")</f>
        <v>2.495619514457641</v>
      </c>
      <c r="J28" s="65">
        <f>IFERROR('IS-Reinsurance'!I7/'IS-Reinsurance'!I22,"-")</f>
        <v>2.3798994633603567</v>
      </c>
      <c r="K28" s="64" t="s">
        <v>67</v>
      </c>
    </row>
    <row r="29" spans="3:11" ht="20.65" customHeight="1">
      <c r="C29" s="40" t="s">
        <v>68</v>
      </c>
      <c r="D29" s="65">
        <f>IFERROR('IS-Reinsurance'!C7/('IS-Reinsurance'!C22+'IS-Reinsurance'!C30+'IS-Reinsurance'!C31+'IS-Reinsurance'!C32+'IS-Reinsurance'!C33),"-")</f>
        <v>3.3993970035489611</v>
      </c>
      <c r="E29" s="65">
        <f>IFERROR('IS-Reinsurance'!D7/('IS-Reinsurance'!D22+'IS-Reinsurance'!D30+'IS-Reinsurance'!D31+'IS-Reinsurance'!D32+'IS-Reinsurance'!D33),"-")</f>
        <v>2.3188214485852723</v>
      </c>
      <c r="F29" s="65">
        <f>IFERROR('IS-Reinsurance'!E7/('IS-Reinsurance'!E22+'IS-Reinsurance'!E30+'IS-Reinsurance'!E31+'IS-Reinsurance'!E32+'IS-Reinsurance'!E33),"-")</f>
        <v>2.1518285848114345</v>
      </c>
      <c r="G29" s="65">
        <f>IFERROR('IS-Reinsurance'!F7/('IS-Reinsurance'!F22+'IS-Reinsurance'!F30+'IS-Reinsurance'!F31+'IS-Reinsurance'!F32+'IS-Reinsurance'!F33),"-")</f>
        <v>2.5864258057009764</v>
      </c>
      <c r="H29" s="65">
        <f>IFERROR('IS-Reinsurance'!G7/('IS-Reinsurance'!G22+'IS-Reinsurance'!G30+'IS-Reinsurance'!G31+'IS-Reinsurance'!G32+'IS-Reinsurance'!G33),"-")</f>
        <v>2.5425071580329792</v>
      </c>
      <c r="I29" s="65">
        <f>IFERROR('IS-Reinsurance'!H7/('IS-Reinsurance'!H22+'IS-Reinsurance'!H30+'IS-Reinsurance'!H31+'IS-Reinsurance'!H32+'IS-Reinsurance'!H33),"-")</f>
        <v>2.3114967605838128</v>
      </c>
      <c r="J29" s="65">
        <f>IFERROR('IS-Reinsurance'!I7/('IS-Reinsurance'!I22+'IS-Reinsurance'!I30+'IS-Reinsurance'!I31+'IS-Reinsurance'!I32+'IS-Reinsurance'!I33),"-")</f>
        <v>2.2022620157630306</v>
      </c>
      <c r="K29" s="64" t="s">
        <v>69</v>
      </c>
    </row>
    <row r="30" spans="3:11" ht="20.65" customHeight="1">
      <c r="C30" s="40" t="s">
        <v>70</v>
      </c>
      <c r="D30" s="65">
        <f>IFERROR(('IS-Reinsurance'!C7+'IS-Reinsurance'!C29)/('IS-Reinsurance'!C22),"-")</f>
        <v>3.7988507233293705</v>
      </c>
      <c r="E30" s="65">
        <f>IFERROR(('IS-Reinsurance'!D7+'IS-Reinsurance'!D29)/('IS-Reinsurance'!D22),"-")</f>
        <v>2.5172623694402581</v>
      </c>
      <c r="F30" s="65">
        <f>IFERROR(('IS-Reinsurance'!E7+'IS-Reinsurance'!E29)/('IS-Reinsurance'!E22),"-")</f>
        <v>2.3848820103357973</v>
      </c>
      <c r="G30" s="65">
        <f>IFERROR(('IS-Reinsurance'!F7+'IS-Reinsurance'!F29)/('IS-Reinsurance'!F22),"-")</f>
        <v>2.9007962785978627</v>
      </c>
      <c r="H30" s="65">
        <f>IFERROR(('IS-Reinsurance'!G7+'IS-Reinsurance'!G29)/('IS-Reinsurance'!G22),"-")</f>
        <v>2.8734393919161731</v>
      </c>
      <c r="I30" s="65">
        <f>IFERROR(('IS-Reinsurance'!H7+'IS-Reinsurance'!H29)/('IS-Reinsurance'!H22),"-")</f>
        <v>2.5940119895379903</v>
      </c>
      <c r="J30" s="65">
        <f>IFERROR(('IS-Reinsurance'!I7+'IS-Reinsurance'!I29)/('IS-Reinsurance'!I22),"-")</f>
        <v>2.4780342397197317</v>
      </c>
      <c r="K30" s="64" t="s">
        <v>71</v>
      </c>
    </row>
    <row r="31" spans="3:11" ht="20.65" customHeight="1">
      <c r="C31" s="40" t="s">
        <v>72</v>
      </c>
      <c r="D31" s="65">
        <f>IFERROR(('IS-Reinsurance'!C7+'IS-Reinsurance'!C29)/('IS-Reinsurance'!C22+'IS-Reinsurance'!C30+'IS-Reinsurance'!C31+'IS-Reinsurance'!C32+'IS-Reinsurance'!C33),"-")</f>
        <v>3.5205356360585189</v>
      </c>
      <c r="E31" s="65">
        <f>IFERROR(('IS-Reinsurance'!D7+'IS-Reinsurance'!D29)/('IS-Reinsurance'!D22+'IS-Reinsurance'!D30+'IS-Reinsurance'!D31+'IS-Reinsurance'!D32+'IS-Reinsurance'!D33),"-")</f>
        <v>2.3863169636160357</v>
      </c>
      <c r="F31" s="65">
        <f>IFERROR(('IS-Reinsurance'!E7+'IS-Reinsurance'!E29)/('IS-Reinsurance'!E22+'IS-Reinsurance'!E30+'IS-Reinsurance'!E31+'IS-Reinsurance'!E32+'IS-Reinsurance'!E33),"-")</f>
        <v>2.2269144858520309</v>
      </c>
      <c r="G31" s="65">
        <f>IFERROR(('IS-Reinsurance'!F7+'IS-Reinsurance'!F29)/('IS-Reinsurance'!F22+'IS-Reinsurance'!F30+'IS-Reinsurance'!F31+'IS-Reinsurance'!F32+'IS-Reinsurance'!F33),"-")</f>
        <v>2.6786313694469484</v>
      </c>
      <c r="H31" s="65">
        <f>IFERROR(('IS-Reinsurance'!G7+'IS-Reinsurance'!G29)/('IS-Reinsurance'!G22+'IS-Reinsurance'!G30+'IS-Reinsurance'!G31+'IS-Reinsurance'!G32+'IS-Reinsurance'!G33),"-")</f>
        <v>2.6429650468687349</v>
      </c>
      <c r="I31" s="65">
        <f>IFERROR(('IS-Reinsurance'!H7+'IS-Reinsurance'!H29)/('IS-Reinsurance'!H22+'IS-Reinsurance'!H30+'IS-Reinsurance'!H31+'IS-Reinsurance'!H32+'IS-Reinsurance'!H33),"-")</f>
        <v>2.4026299986822006</v>
      </c>
      <c r="J31" s="65">
        <f>IFERROR(('IS-Reinsurance'!I7+'IS-Reinsurance'!I29)/('IS-Reinsurance'!I22+'IS-Reinsurance'!I30+'IS-Reinsurance'!I31+'IS-Reinsurance'!I32+'IS-Reinsurance'!I33),"-")</f>
        <v>2.293071940185845</v>
      </c>
      <c r="K31" s="64" t="s">
        <v>73</v>
      </c>
    </row>
    <row r="32" spans="3:11" ht="20.65" customHeight="1">
      <c r="C32" s="40" t="s">
        <v>74</v>
      </c>
      <c r="D32" s="65">
        <f>IFERROR('IS-Reinsurance'!C11/'IS-Reinsurance'!C7,"-")</f>
        <v>0.55657426500879303</v>
      </c>
      <c r="E32" s="65">
        <f>IFERROR('IS-Reinsurance'!D11/'IS-Reinsurance'!D7,"-")</f>
        <v>0.48085655262375959</v>
      </c>
      <c r="F32" s="65">
        <f>IFERROR('IS-Reinsurance'!E11/'IS-Reinsurance'!E7,"-")</f>
        <v>0.48285841968189402</v>
      </c>
      <c r="G32" s="65">
        <f>IFERROR('IS-Reinsurance'!F11/'IS-Reinsurance'!F7,"-")</f>
        <v>0.57434758766040495</v>
      </c>
      <c r="H32" s="65">
        <f>IFERROR('IS-Reinsurance'!G11/'IS-Reinsurance'!G7,"-")</f>
        <v>0.55948462771847041</v>
      </c>
      <c r="I32" s="65">
        <f>IFERROR('IS-Reinsurance'!H11/'IS-Reinsurance'!H7,"-")</f>
        <v>0.52141891313432176</v>
      </c>
      <c r="J32" s="65">
        <f>IFERROR('IS-Reinsurance'!I11/'IS-Reinsurance'!I7,"-")</f>
        <v>0.50920548641148777</v>
      </c>
      <c r="K32" s="64" t="s">
        <v>75</v>
      </c>
    </row>
    <row r="33" spans="3:11" ht="20.65" customHeight="1">
      <c r="C33" s="40" t="s">
        <v>76</v>
      </c>
      <c r="D33" s="65">
        <f>IFERROR('FP- Reinsurance'!C28/'FP- Reinsurance'!C55,"-")</f>
        <v>0.79447990933182933</v>
      </c>
      <c r="E33" s="65">
        <f>IFERROR('FP- Reinsurance'!D28/'FP- Reinsurance'!D55,"-")</f>
        <v>0.79109312874209925</v>
      </c>
      <c r="F33" s="65">
        <f>IFERROR('FP- Reinsurance'!E28/'FP- Reinsurance'!E55,"-")</f>
        <v>0.78464465680163209</v>
      </c>
      <c r="G33" s="65">
        <f>IFERROR('FP- Reinsurance'!F28/'FP- Reinsurance'!F55,"-")</f>
        <v>0.79974236753576522</v>
      </c>
      <c r="H33" s="65">
        <f>IFERROR('FP- Reinsurance'!G28/'FP- Reinsurance'!G55,"-")</f>
        <v>0.78924416187016033</v>
      </c>
      <c r="I33" s="65">
        <f>IFERROR('FP- Reinsurance'!H28/'FP- Reinsurance'!H55,"-")</f>
        <v>0.7832790592757487</v>
      </c>
      <c r="J33" s="65">
        <f>IFERROR('FP- Reinsurance'!I28/'FP- Reinsurance'!I55,"-")</f>
        <v>0.78289675291552951</v>
      </c>
      <c r="K33" s="64" t="s">
        <v>77</v>
      </c>
    </row>
    <row r="34" spans="3:11" ht="22.35" hidden="1" customHeight="1">
      <c r="C34" s="40" t="s">
        <v>78</v>
      </c>
      <c r="D34" s="85">
        <v>1.5990462596968518</v>
      </c>
      <c r="E34" s="85">
        <v>1.5990462596968518</v>
      </c>
      <c r="F34" s="85">
        <v>1.5990462596968518</v>
      </c>
      <c r="G34" s="85">
        <v>1.5990462596968518</v>
      </c>
      <c r="H34" s="85"/>
      <c r="I34" s="85"/>
      <c r="J34" s="85"/>
      <c r="K34" s="64" t="s">
        <v>79</v>
      </c>
    </row>
    <row r="35" spans="3:11" ht="22.35" hidden="1" customHeight="1">
      <c r="C35" s="40" t="s">
        <v>87</v>
      </c>
      <c r="D35" s="81">
        <v>3.2478591797322141</v>
      </c>
      <c r="E35" s="81">
        <v>3.2478591797322141</v>
      </c>
      <c r="F35" s="81">
        <v>3.2478591797322141</v>
      </c>
      <c r="G35" s="81">
        <v>3.2478591797322141</v>
      </c>
      <c r="H35" s="81"/>
      <c r="I35" s="81"/>
      <c r="J35" s="81"/>
      <c r="K35" s="64" t="s">
        <v>81</v>
      </c>
    </row>
    <row r="36" spans="3:11" ht="22.35" hidden="1" customHeight="1">
      <c r="C36" s="40" t="s">
        <v>88</v>
      </c>
      <c r="D36" s="84"/>
      <c r="E36" s="84"/>
      <c r="F36" s="84"/>
      <c r="G36" s="84"/>
      <c r="H36" s="84"/>
      <c r="I36" s="84"/>
      <c r="J36" s="84"/>
      <c r="K36" s="64" t="s">
        <v>83</v>
      </c>
    </row>
    <row r="37" spans="3:11" ht="22.35" hidden="1" customHeight="1">
      <c r="C37" s="40" t="s">
        <v>89</v>
      </c>
      <c r="D37" s="84"/>
      <c r="E37" s="84"/>
      <c r="F37" s="84"/>
      <c r="G37" s="84"/>
      <c r="H37" s="84"/>
      <c r="I37" s="84"/>
      <c r="J37" s="84"/>
      <c r="K37" s="64" t="s">
        <v>85</v>
      </c>
    </row>
    <row r="40" spans="3:11" hidden="1">
      <c r="C40" s="30" t="s">
        <v>91</v>
      </c>
    </row>
  </sheetData>
  <mergeCells count="1">
    <mergeCell ref="A1:K1"/>
  </mergeCells>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W24"/>
  <sheetViews>
    <sheetView showGridLines="0" view="pageBreakPreview" zoomScaleNormal="85" zoomScaleSheetLayoutView="100" workbookViewId="0">
      <pane xSplit="1" ySplit="4" topLeftCell="B5" activePane="bottomRight" state="frozen"/>
      <selection pane="topRight" activeCell="C1" sqref="C1"/>
      <selection pane="bottomLeft" activeCell="A6" sqref="A6"/>
      <selection pane="bottomRight"/>
    </sheetView>
  </sheetViews>
  <sheetFormatPr defaultColWidth="9.28515625" defaultRowHeight="14.25"/>
  <cols>
    <col min="1" max="1" width="45" style="97" customWidth="1"/>
    <col min="2" max="8" width="16.7109375" style="97" customWidth="1"/>
    <col min="9" max="9" width="16.28515625" style="97" customWidth="1"/>
    <col min="10" max="11" width="20.7109375" style="97" customWidth="1"/>
    <col min="12" max="23" width="16.28515625" style="97" customWidth="1"/>
    <col min="24" max="16384" width="9.28515625" style="97"/>
  </cols>
  <sheetData>
    <row r="1" spans="1:49">
      <c r="A1" s="110"/>
      <c r="B1" s="110"/>
      <c r="C1" s="110"/>
      <c r="D1" s="110"/>
      <c r="E1" s="110"/>
      <c r="F1" s="110"/>
      <c r="G1" s="110"/>
      <c r="H1" s="110"/>
      <c r="I1" s="110"/>
      <c r="J1" s="110"/>
      <c r="K1" s="110"/>
      <c r="L1" s="110"/>
      <c r="M1" s="110"/>
      <c r="N1" s="110"/>
      <c r="O1" s="110"/>
      <c r="P1" s="110"/>
      <c r="Q1" s="110"/>
      <c r="R1" s="110"/>
      <c r="S1" s="110"/>
      <c r="T1" s="110"/>
      <c r="U1" s="110"/>
      <c r="V1" s="110"/>
      <c r="W1" s="110"/>
    </row>
    <row r="2" spans="1:49" s="6" customFormat="1" ht="23.25" customHeight="1" thickBot="1">
      <c r="A2" s="199" t="s">
        <v>92</v>
      </c>
      <c r="B2" s="200"/>
      <c r="C2" s="200"/>
      <c r="D2" s="200"/>
      <c r="E2" s="200"/>
      <c r="F2" s="200"/>
      <c r="G2" s="200"/>
      <c r="H2" s="200"/>
      <c r="I2" s="200"/>
      <c r="J2" s="200"/>
      <c r="K2" s="200"/>
      <c r="L2" s="200"/>
      <c r="M2" s="200"/>
      <c r="N2" s="200"/>
      <c r="O2" s="200"/>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s="6" customFormat="1" ht="23.25" customHeight="1" thickBot="1">
      <c r="A3" s="201" t="s">
        <v>93</v>
      </c>
      <c r="B3" s="202"/>
      <c r="C3" s="202"/>
      <c r="D3" s="202"/>
      <c r="E3" s="202"/>
      <c r="F3" s="202"/>
      <c r="G3" s="202"/>
      <c r="H3" s="202"/>
      <c r="I3" s="202"/>
      <c r="J3" s="202"/>
      <c r="K3" s="202"/>
      <c r="L3" s="202"/>
      <c r="M3" s="202"/>
      <c r="N3" s="202"/>
      <c r="O3" s="202"/>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s="6" customFormat="1" ht="44.25" customHeight="1" thickBot="1">
      <c r="A4" s="14" t="s">
        <v>94</v>
      </c>
      <c r="B4" s="198" t="s">
        <v>95</v>
      </c>
      <c r="C4" s="198"/>
      <c r="D4" s="198" t="s">
        <v>96</v>
      </c>
      <c r="E4" s="198"/>
      <c r="F4" s="203" t="s">
        <v>97</v>
      </c>
      <c r="G4" s="203"/>
      <c r="H4" s="198" t="s">
        <v>98</v>
      </c>
      <c r="I4" s="198"/>
      <c r="J4" s="198" t="s">
        <v>99</v>
      </c>
      <c r="K4" s="198"/>
      <c r="L4" s="198" t="s">
        <v>100</v>
      </c>
      <c r="M4" s="198"/>
      <c r="N4" s="198" t="s">
        <v>101</v>
      </c>
      <c r="O4" s="198"/>
      <c r="P4" s="37"/>
    </row>
    <row r="5" spans="1:49" s="6" customFormat="1" ht="47.25">
      <c r="A5" s="111"/>
      <c r="B5" s="113" t="s">
        <v>102</v>
      </c>
      <c r="C5" s="113" t="s">
        <v>103</v>
      </c>
      <c r="D5" s="113" t="s">
        <v>104</v>
      </c>
      <c r="E5" s="113" t="s">
        <v>105</v>
      </c>
      <c r="F5" s="113" t="s">
        <v>104</v>
      </c>
      <c r="G5" s="113" t="s">
        <v>105</v>
      </c>
      <c r="H5" s="113" t="s">
        <v>104</v>
      </c>
      <c r="I5" s="113" t="s">
        <v>105</v>
      </c>
      <c r="J5" s="113" t="s">
        <v>104</v>
      </c>
      <c r="K5" s="113" t="s">
        <v>105</v>
      </c>
      <c r="L5" s="113" t="s">
        <v>104</v>
      </c>
      <c r="M5" s="113" t="s">
        <v>105</v>
      </c>
      <c r="N5" s="113" t="s">
        <v>104</v>
      </c>
      <c r="O5" s="113" t="s">
        <v>105</v>
      </c>
      <c r="P5" s="112"/>
    </row>
    <row r="6" spans="1:49" s="6" customFormat="1" ht="15.75">
      <c r="A6" s="111" t="s">
        <v>106</v>
      </c>
      <c r="B6" s="114">
        <f>SUM(B7:B9)</f>
        <v>127</v>
      </c>
      <c r="C6" s="114">
        <f>SUM(C7:C9)</f>
        <v>17</v>
      </c>
      <c r="D6" s="114">
        <f>SUM(D7:D9)</f>
        <v>900462.49537273985</v>
      </c>
      <c r="E6" s="114">
        <f t="shared" ref="E6:O6" si="0">SUM(E7:E9)</f>
        <v>47942.15634763</v>
      </c>
      <c r="F6" s="114">
        <f t="shared" si="0"/>
        <v>670665.34400640009</v>
      </c>
      <c r="G6" s="114">
        <f t="shared" si="0"/>
        <v>19038.100410019997</v>
      </c>
      <c r="H6" s="114">
        <f t="shared" si="0"/>
        <v>226427.40714205996</v>
      </c>
      <c r="I6" s="114">
        <f t="shared" si="0"/>
        <v>27812.167565470005</v>
      </c>
      <c r="J6" s="114">
        <f t="shared" si="0"/>
        <v>3369.7442405100001</v>
      </c>
      <c r="K6" s="114">
        <f t="shared" si="0"/>
        <v>1091.88838547</v>
      </c>
      <c r="L6" s="114">
        <f t="shared" si="0"/>
        <v>171036.90628126005</v>
      </c>
      <c r="M6" s="114">
        <f t="shared" si="0"/>
        <v>15567.487694750002</v>
      </c>
      <c r="N6" s="114">
        <f t="shared" si="0"/>
        <v>110123.32930523001</v>
      </c>
      <c r="O6" s="114">
        <f t="shared" si="0"/>
        <v>3790.0356424799993</v>
      </c>
      <c r="P6" s="112"/>
    </row>
    <row r="7" spans="1:49" ht="15">
      <c r="A7" s="99" t="s">
        <v>107</v>
      </c>
      <c r="B7" s="100">
        <v>48</v>
      </c>
      <c r="C7" s="101">
        <v>10</v>
      </c>
      <c r="D7" s="101">
        <f>'FP-Life Insurance'!I42/1000</f>
        <v>601714.33606668981</v>
      </c>
      <c r="E7" s="117">
        <f>'FP-Syaria Life Insurance'!I36/1000</f>
        <v>35137.684126929998</v>
      </c>
      <c r="F7" s="101">
        <f>+'FP-Life Insurance'!I56/1000</f>
        <v>462647.07264770998</v>
      </c>
      <c r="G7" s="154">
        <f>'FP-Syaria Life Insurance'!I48/1000</f>
        <v>10683.607604289997</v>
      </c>
      <c r="H7" s="154">
        <f>'FP-Life Insurance'!I62/1000</f>
        <v>138410.46342719995</v>
      </c>
      <c r="I7" s="101">
        <f>'FP-Syaria Life Insurance'!I56/1000</f>
        <v>23412.188136060002</v>
      </c>
      <c r="J7" s="117">
        <f>'FP-Life Insurance'!I57/1000</f>
        <v>656.7999890000001</v>
      </c>
      <c r="K7" s="117">
        <f>'FP-Syaria Life Insurance'!I49/1000</f>
        <v>1041.88838547</v>
      </c>
      <c r="L7" s="117">
        <f>'IS-Life Insurance'!I9/1000</f>
        <v>82312.992138990012</v>
      </c>
      <c r="M7" s="118">
        <f>'IS-Syaria Life Insurance'!I8/1000</f>
        <v>13510.329860140002</v>
      </c>
      <c r="N7" s="117">
        <f>(+'IS-Life Insurance'!I14+'IS-Life Insurance'!I15)/1000</f>
        <v>74594.227157739995</v>
      </c>
      <c r="O7" s="118">
        <f>+'IS-Syaria Life Insurance'!I13/1000</f>
        <v>2366.4145437499992</v>
      </c>
    </row>
    <row r="8" spans="1:49" ht="15">
      <c r="A8" s="102" t="s">
        <v>108</v>
      </c>
      <c r="B8" s="100">
        <v>71</v>
      </c>
      <c r="C8" s="155">
        <v>6</v>
      </c>
      <c r="D8" s="155">
        <f>'FP-General Insurance'!I42/1000</f>
        <v>259699.66338545</v>
      </c>
      <c r="E8" s="156">
        <f>'FP- Syaria General Insurance'!I37/1000</f>
        <v>9863.4616606399995</v>
      </c>
      <c r="F8" s="155">
        <f>+'FP-General Insurance'!I56/1000</f>
        <v>177199.5376296601</v>
      </c>
      <c r="G8" s="154">
        <f>'FP- Syaria General Insurance'!I49/1000</f>
        <v>5127.6633786799994</v>
      </c>
      <c r="H8" s="154">
        <f>'FP-General Insurance'!I62/1000</f>
        <v>81350.243362440015</v>
      </c>
      <c r="I8" s="155">
        <f>'FP- Syaria General Insurance'!I57/1000</f>
        <v>4685.7982968700007</v>
      </c>
      <c r="J8" s="156">
        <f>'FP-General Insurance'!I57/1000</f>
        <v>1149.8823977300001</v>
      </c>
      <c r="K8" s="156">
        <f>'FP- Syaria General Insurance'!I50/1000</f>
        <v>50</v>
      </c>
      <c r="L8" s="156">
        <f>'IS-General Insurance'!I8/1000</f>
        <v>72447.824518910027</v>
      </c>
      <c r="M8" s="118">
        <f>'IS-Syaria General Insurance'!I8/1000</f>
        <v>1519.1956956499998</v>
      </c>
      <c r="N8" s="156">
        <f>+'IS-General Insurance'!I22/1000</f>
        <v>28690.120134200006</v>
      </c>
      <c r="O8" s="118">
        <f>+'IS-Syaria General Insurance'!I12/1000</f>
        <v>740.73329330000001</v>
      </c>
    </row>
    <row r="9" spans="1:49" ht="15">
      <c r="A9" s="102" t="s">
        <v>109</v>
      </c>
      <c r="B9" s="100">
        <v>8</v>
      </c>
      <c r="C9" s="155">
        <v>1</v>
      </c>
      <c r="D9" s="155">
        <f>'FP- Reinsurance'!I42/1000</f>
        <v>39048.495920600006</v>
      </c>
      <c r="E9" s="156">
        <f>'FP- Syaria Reinsurance'!I36/1000</f>
        <v>2941.01056006</v>
      </c>
      <c r="F9" s="155">
        <f>+'FP- Reinsurance'!I56/1000</f>
        <v>30818.733729029998</v>
      </c>
      <c r="G9" s="154">
        <f>'FP- Syaria Reinsurance'!I48/1000</f>
        <v>3226.82942705</v>
      </c>
      <c r="H9" s="154">
        <f>'FP- Reinsurance'!I62/1000</f>
        <v>6666.700352419999</v>
      </c>
      <c r="I9" s="155">
        <f>'FP- Syaria Reinsurance'!I56/1000</f>
        <v>-285.81886745999998</v>
      </c>
      <c r="J9" s="156">
        <f>'FP- Reinsurance'!I57/1000</f>
        <v>1563.0618537800001</v>
      </c>
      <c r="K9" s="156">
        <f>'FP- Syaria Reinsurance'!I49</f>
        <v>0</v>
      </c>
      <c r="L9" s="156">
        <f>'IS-Reinsurance'!I8/1000</f>
        <v>16276.089623360003</v>
      </c>
      <c r="M9" s="118">
        <f>'IS-Syaria Reinsurance'!I8/1000</f>
        <v>537.96213896000006</v>
      </c>
      <c r="N9" s="156">
        <f>+'IS-Reinsurance'!I22/1000</f>
        <v>6838.9820132899995</v>
      </c>
      <c r="O9" s="118">
        <f>+'IS-Syaria Reinsurance'!I14/1000</f>
        <v>682.88780543000007</v>
      </c>
    </row>
    <row r="10" spans="1:49" ht="15.75">
      <c r="A10" s="111" t="s">
        <v>110</v>
      </c>
      <c r="B10" s="114">
        <f>SUM(B11:B12)</f>
        <v>4</v>
      </c>
      <c r="C10" s="114">
        <f>SUM(C11:C12)</f>
        <v>0</v>
      </c>
      <c r="D10" s="114">
        <f t="shared" ref="D10:O10" si="1">SUM(D11:D12)</f>
        <v>1118807.7946202371</v>
      </c>
      <c r="E10" s="157">
        <f t="shared" si="1"/>
        <v>0</v>
      </c>
      <c r="F10" s="114">
        <f t="shared" si="1"/>
        <v>205193.61729306937</v>
      </c>
      <c r="G10" s="157">
        <f t="shared" si="1"/>
        <v>0</v>
      </c>
      <c r="H10" s="114">
        <f t="shared" si="1"/>
        <v>913614.17732715094</v>
      </c>
      <c r="I10" s="157">
        <f t="shared" si="1"/>
        <v>0</v>
      </c>
      <c r="J10" s="158"/>
      <c r="K10" s="158"/>
      <c r="L10" s="114">
        <f t="shared" si="1"/>
        <v>169316.18564281499</v>
      </c>
      <c r="M10" s="157">
        <f t="shared" si="1"/>
        <v>0</v>
      </c>
      <c r="N10" s="114">
        <f t="shared" si="1"/>
        <v>154047.83014933168</v>
      </c>
      <c r="O10" s="157">
        <f t="shared" si="1"/>
        <v>0</v>
      </c>
    </row>
    <row r="11" spans="1:49" ht="28.5">
      <c r="A11" s="103" t="s">
        <v>111</v>
      </c>
      <c r="B11" s="100">
        <v>2</v>
      </c>
      <c r="C11" s="115"/>
      <c r="D11" s="159">
        <f>'FP- CSAFPPTPTA Insurance'!I24/1000</f>
        <v>160361.82555837696</v>
      </c>
      <c r="E11" s="157"/>
      <c r="F11" s="159">
        <f>'FP- CSAFPPTPTA Insurance'!I25/1000</f>
        <v>151296.211581276</v>
      </c>
      <c r="G11" s="115"/>
      <c r="H11" s="154">
        <f>'FP- CSAFPPTPTA Insurance'!I26/1000</f>
        <v>9065.6139771010003</v>
      </c>
      <c r="I11" s="115"/>
      <c r="J11" s="141"/>
      <c r="K11" s="141"/>
      <c r="L11" s="160">
        <f>'IS-CSAFPPTPTA Insurance'!I6/1000</f>
        <v>4036.3770518659999</v>
      </c>
      <c r="M11" s="115"/>
      <c r="N11" s="160">
        <f>'IS-CSAFPPTPTA Insurance'!I7/1000</f>
        <v>9037.0660527736691</v>
      </c>
      <c r="O11" s="115"/>
    </row>
    <row r="12" spans="1:49" ht="15.75" thickBot="1">
      <c r="A12" s="103" t="s">
        <v>112</v>
      </c>
      <c r="B12" s="104">
        <v>2</v>
      </c>
      <c r="C12" s="116"/>
      <c r="D12" s="161">
        <f>'FP- Social Insurance'!I25/1000</f>
        <v>958445.96906186012</v>
      </c>
      <c r="E12" s="162"/>
      <c r="F12" s="161">
        <f>'FP- Social Insurance'!I26/1000</f>
        <v>53897.40571179337</v>
      </c>
      <c r="G12" s="116"/>
      <c r="H12" s="163">
        <f>'FP- Social Insurance'!I27/1000</f>
        <v>904548.5633500499</v>
      </c>
      <c r="I12" s="116"/>
      <c r="J12" s="142"/>
      <c r="K12" s="142"/>
      <c r="L12" s="164">
        <f>'IS-Social Insurance'!I6/1000</f>
        <v>165279.80859094899</v>
      </c>
      <c r="M12" s="116"/>
      <c r="N12" s="164">
        <f>'IS-Social Insurance'!I7/1000</f>
        <v>145010.76409655801</v>
      </c>
      <c r="O12" s="116"/>
    </row>
    <row r="13" spans="1:49" ht="15" thickBot="1">
      <c r="A13" s="105" t="s">
        <v>113</v>
      </c>
      <c r="B13" s="98">
        <f>B6+B10</f>
        <v>131</v>
      </c>
      <c r="C13" s="98">
        <f>C6+C10</f>
        <v>17</v>
      </c>
      <c r="D13" s="98">
        <f>D6+D10</f>
        <v>2019270.2899929769</v>
      </c>
      <c r="E13" s="98">
        <f t="shared" ref="E13:O13" si="2">E6+E10</f>
        <v>47942.15634763</v>
      </c>
      <c r="F13" s="98">
        <f t="shared" si="2"/>
        <v>875858.96129946946</v>
      </c>
      <c r="G13" s="98">
        <f t="shared" si="2"/>
        <v>19038.100410019997</v>
      </c>
      <c r="H13" s="98">
        <f t="shared" si="2"/>
        <v>1140041.5844692108</v>
      </c>
      <c r="I13" s="98">
        <f t="shared" si="2"/>
        <v>27812.167565470005</v>
      </c>
      <c r="J13" s="98">
        <f t="shared" si="2"/>
        <v>3369.7442405100001</v>
      </c>
      <c r="K13" s="98">
        <f t="shared" si="2"/>
        <v>1091.88838547</v>
      </c>
      <c r="L13" s="98">
        <f t="shared" si="2"/>
        <v>340353.09192407504</v>
      </c>
      <c r="M13" s="98">
        <f t="shared" si="2"/>
        <v>15567.487694750002</v>
      </c>
      <c r="N13" s="98">
        <f t="shared" si="2"/>
        <v>264171.15945456171</v>
      </c>
      <c r="O13" s="98">
        <f t="shared" si="2"/>
        <v>3790.0356424799993</v>
      </c>
    </row>
    <row r="14" spans="1:49">
      <c r="B14" s="140"/>
      <c r="C14" s="140"/>
      <c r="D14" s="140"/>
      <c r="E14" s="140"/>
      <c r="F14" s="140"/>
      <c r="G14" s="140"/>
      <c r="H14" s="140"/>
      <c r="I14" s="140"/>
      <c r="J14" s="140"/>
      <c r="K14" s="140"/>
      <c r="L14" s="140"/>
      <c r="M14" s="140"/>
      <c r="N14" s="140"/>
      <c r="O14" s="140"/>
    </row>
    <row r="15" spans="1:49">
      <c r="A15" s="106"/>
      <c r="B15" s="107"/>
      <c r="C15" s="107"/>
      <c r="D15" s="170"/>
      <c r="E15" s="172"/>
      <c r="F15" s="107"/>
      <c r="G15" s="107"/>
      <c r="H15" s="107"/>
      <c r="I15" s="107"/>
      <c r="J15" s="107"/>
      <c r="K15" s="107"/>
      <c r="L15" s="107"/>
      <c r="M15" s="107"/>
      <c r="N15" s="107"/>
      <c r="O15" s="107"/>
      <c r="P15" s="107"/>
      <c r="Q15" s="107"/>
      <c r="R15" s="107"/>
      <c r="S15" s="107"/>
      <c r="T15" s="107"/>
      <c r="U15" s="107"/>
      <c r="V15" s="107"/>
      <c r="W15" s="107"/>
    </row>
    <row r="16" spans="1:49" ht="15">
      <c r="A16" s="56"/>
      <c r="B16" s="182"/>
      <c r="C16" s="182"/>
      <c r="D16" s="182"/>
      <c r="E16" s="182"/>
      <c r="F16" s="182"/>
      <c r="G16" s="182"/>
      <c r="H16" s="182"/>
      <c r="I16" s="182"/>
      <c r="J16" s="182"/>
      <c r="K16" s="182"/>
      <c r="L16" s="182"/>
      <c r="M16" s="182"/>
      <c r="N16" s="182"/>
      <c r="O16" s="182"/>
    </row>
    <row r="17" spans="1:5">
      <c r="D17" s="140"/>
      <c r="E17" s="172"/>
    </row>
    <row r="18" spans="1:5">
      <c r="A18" s="108"/>
      <c r="D18" s="171"/>
    </row>
    <row r="22" spans="1:5" s="109" customFormat="1"/>
    <row r="23" spans="1:5" s="109" customFormat="1"/>
    <row r="24" spans="1:5" s="109" customFormat="1"/>
  </sheetData>
  <mergeCells count="9">
    <mergeCell ref="N4:O4"/>
    <mergeCell ref="A2:O2"/>
    <mergeCell ref="A3:O3"/>
    <mergeCell ref="B4:C4"/>
    <mergeCell ref="D4:E4"/>
    <mergeCell ref="F4:G4"/>
    <mergeCell ref="H4:I4"/>
    <mergeCell ref="L4:M4"/>
    <mergeCell ref="J4:K4"/>
  </mergeCells>
  <pageMargins left="0.7" right="0.7" top="0.75" bottom="0.75" header="0.3" footer="0.3"/>
  <pageSetup paperSize="9"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pageSetUpPr fitToPage="1"/>
  </sheetPr>
  <dimension ref="A1:AR67"/>
  <sheetViews>
    <sheetView zoomScale="90" zoomScaleNormal="90" zoomScaleSheetLayoutView="70" workbookViewId="0">
      <pane xSplit="2" ySplit="5" topLeftCell="C6" activePane="bottomRight" state="frozen"/>
      <selection pane="topRight" activeCell="G55" sqref="G55"/>
      <selection pane="bottomLeft" activeCell="G55" sqref="G55"/>
      <selection pane="bottomRight" activeCell="A2" sqref="A2"/>
    </sheetView>
  </sheetViews>
  <sheetFormatPr defaultColWidth="9.28515625" defaultRowHeight="15"/>
  <cols>
    <col min="1" max="1" width="9.28515625" style="8"/>
    <col min="2" max="2" width="44.5703125" style="36" customWidth="1"/>
    <col min="3" max="3" width="15.28515625" style="7" customWidth="1"/>
    <col min="4" max="9" width="20.5703125" style="7" customWidth="1"/>
    <col min="10" max="10" width="61.28515625" style="36" bestFit="1" customWidth="1"/>
    <col min="11" max="47" width="26.28515625" style="6" customWidth="1"/>
    <col min="48" max="48" width="0" style="6" hidden="1" customWidth="1"/>
    <col min="49" max="49" width="21.5703125" style="6" customWidth="1"/>
    <col min="50" max="16384" width="9.28515625" style="6"/>
  </cols>
  <sheetData>
    <row r="1" spans="1:44" hidden="1">
      <c r="A1" s="8">
        <v>1</v>
      </c>
      <c r="B1" s="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44">
      <c r="J2" s="71" t="s">
        <v>114</v>
      </c>
    </row>
    <row r="3" spans="1:44" ht="38.25" customHeight="1" thickBot="1">
      <c r="A3" s="199" t="s">
        <v>115</v>
      </c>
      <c r="B3" s="200"/>
      <c r="C3" s="200"/>
      <c r="D3" s="200"/>
      <c r="E3" s="200"/>
      <c r="F3" s="200"/>
      <c r="G3" s="200"/>
      <c r="H3" s="200"/>
      <c r="I3" s="200"/>
      <c r="J3" s="205"/>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row>
    <row r="4" spans="1:44" ht="39.75" customHeight="1" thickBot="1">
      <c r="A4" s="201" t="s">
        <v>32</v>
      </c>
      <c r="B4" s="202"/>
      <c r="C4" s="202"/>
      <c r="D4" s="202"/>
      <c r="E4" s="202"/>
      <c r="F4" s="202"/>
      <c r="G4" s="202"/>
      <c r="H4" s="202"/>
      <c r="I4" s="202"/>
      <c r="J4" s="204"/>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1:44" ht="32.25" thickBot="1">
      <c r="A5" s="14" t="s">
        <v>116</v>
      </c>
      <c r="B5" s="37" t="s">
        <v>117</v>
      </c>
      <c r="C5" s="41" t="s">
        <v>61</v>
      </c>
      <c r="D5" s="41" t="s">
        <v>62</v>
      </c>
      <c r="E5" s="41" t="s">
        <v>63</v>
      </c>
      <c r="F5" s="41" t="s">
        <v>64</v>
      </c>
      <c r="G5" s="41" t="s">
        <v>974</v>
      </c>
      <c r="H5" s="41" t="s">
        <v>975</v>
      </c>
      <c r="I5" s="41" t="s">
        <v>978</v>
      </c>
      <c r="J5" s="37" t="s">
        <v>42</v>
      </c>
    </row>
    <row r="6" spans="1:44">
      <c r="A6" s="8">
        <v>1</v>
      </c>
      <c r="B6" s="36" t="s">
        <v>118</v>
      </c>
      <c r="C6" s="90">
        <v>29981441.827750001</v>
      </c>
      <c r="D6" s="90">
        <v>29290605.910599999</v>
      </c>
      <c r="E6" s="90">
        <v>32536678.526130002</v>
      </c>
      <c r="F6" s="90">
        <v>31686765.366869994</v>
      </c>
      <c r="G6" s="90">
        <v>28675063.012510005</v>
      </c>
      <c r="H6" s="90">
        <v>30188678.939529996</v>
      </c>
      <c r="I6" s="90">
        <v>30233808.509369995</v>
      </c>
      <c r="J6" s="68" t="s">
        <v>119</v>
      </c>
      <c r="K6" s="120"/>
    </row>
    <row r="7" spans="1:44">
      <c r="A7" s="8">
        <f t="shared" ref="A7:A63" si="1">A6+1</f>
        <v>2</v>
      </c>
      <c r="B7" s="36" t="s">
        <v>120</v>
      </c>
      <c r="C7" s="90">
        <v>0</v>
      </c>
      <c r="D7" s="90">
        <v>0</v>
      </c>
      <c r="E7" s="90">
        <v>0</v>
      </c>
      <c r="F7" s="90">
        <v>0</v>
      </c>
      <c r="G7" s="90">
        <v>0</v>
      </c>
      <c r="H7" s="90">
        <v>0</v>
      </c>
      <c r="I7" s="90">
        <v>0</v>
      </c>
      <c r="J7" s="68" t="s">
        <v>121</v>
      </c>
      <c r="K7" s="120"/>
    </row>
    <row r="8" spans="1:44">
      <c r="A8" s="8">
        <f t="shared" si="1"/>
        <v>3</v>
      </c>
      <c r="B8" s="36" t="s">
        <v>122</v>
      </c>
      <c r="C8" s="90">
        <v>124632951.22655998</v>
      </c>
      <c r="D8" s="90">
        <v>112593076.12295</v>
      </c>
      <c r="E8" s="90">
        <v>113857283.45525001</v>
      </c>
      <c r="F8" s="90">
        <v>116368519.45170999</v>
      </c>
      <c r="G8" s="90">
        <v>120982632.31598999</v>
      </c>
      <c r="H8" s="90">
        <v>114839384.78790002</v>
      </c>
      <c r="I8" s="90">
        <v>115526917.38098001</v>
      </c>
      <c r="J8" s="68" t="s">
        <v>123</v>
      </c>
      <c r="K8" s="120"/>
    </row>
    <row r="9" spans="1:44">
      <c r="A9" s="8">
        <f t="shared" si="1"/>
        <v>4</v>
      </c>
      <c r="B9" s="36" t="s">
        <v>124</v>
      </c>
      <c r="C9" s="90">
        <v>44137882.894660003</v>
      </c>
      <c r="D9" s="90">
        <v>45569614.983240008</v>
      </c>
      <c r="E9" s="90">
        <v>47139610.282140002</v>
      </c>
      <c r="F9" s="90">
        <v>46899833.038660005</v>
      </c>
      <c r="G9" s="90">
        <v>47292460.828699999</v>
      </c>
      <c r="H9" s="90">
        <v>48696800.079520002</v>
      </c>
      <c r="I9" s="90">
        <v>48794596.318160005</v>
      </c>
      <c r="J9" s="68" t="s">
        <v>125</v>
      </c>
      <c r="K9" s="120"/>
    </row>
    <row r="10" spans="1:44">
      <c r="A10" s="8">
        <f t="shared" si="1"/>
        <v>5</v>
      </c>
      <c r="B10" s="36" t="s">
        <v>126</v>
      </c>
      <c r="C10" s="90">
        <v>2112446.1514599998</v>
      </c>
      <c r="D10" s="90">
        <v>2173090.3426599996</v>
      </c>
      <c r="E10" s="90">
        <v>2179875.1580599998</v>
      </c>
      <c r="F10" s="90">
        <v>2127553.8538100002</v>
      </c>
      <c r="G10" s="90">
        <v>2128087.1569900005</v>
      </c>
      <c r="H10" s="90">
        <v>2108775.0103600002</v>
      </c>
      <c r="I10" s="90">
        <v>2223575.2333200001</v>
      </c>
      <c r="J10" s="68" t="s">
        <v>127</v>
      </c>
      <c r="K10" s="120"/>
    </row>
    <row r="11" spans="1:44">
      <c r="A11" s="8">
        <f t="shared" si="1"/>
        <v>6</v>
      </c>
      <c r="B11" s="36" t="s">
        <v>128</v>
      </c>
      <c r="C11" s="90">
        <v>200081376.79525</v>
      </c>
      <c r="D11" s="90">
        <v>205053225.60793003</v>
      </c>
      <c r="E11" s="90">
        <v>204680922.62967005</v>
      </c>
      <c r="F11" s="90">
        <v>210247426.70190004</v>
      </c>
      <c r="G11" s="90">
        <v>212033668.50878006</v>
      </c>
      <c r="H11" s="90">
        <v>212233054.90506992</v>
      </c>
      <c r="I11" s="90">
        <v>218394988.15304002</v>
      </c>
      <c r="J11" s="68" t="s">
        <v>129</v>
      </c>
      <c r="K11" s="120"/>
    </row>
    <row r="12" spans="1:44" ht="30">
      <c r="A12" s="8">
        <f t="shared" si="1"/>
        <v>7</v>
      </c>
      <c r="B12" s="36" t="s">
        <v>130</v>
      </c>
      <c r="C12" s="90">
        <v>269861.76782000001</v>
      </c>
      <c r="D12" s="90">
        <v>279201.23556999996</v>
      </c>
      <c r="E12" s="90">
        <v>412281.42544000002</v>
      </c>
      <c r="F12" s="90">
        <v>522335.54478999996</v>
      </c>
      <c r="G12" s="90">
        <v>345057.43576999998</v>
      </c>
      <c r="H12" s="90">
        <v>295558.25455000001</v>
      </c>
      <c r="I12" s="90">
        <v>259627.60655</v>
      </c>
      <c r="J12" s="68" t="s">
        <v>131</v>
      </c>
      <c r="K12" s="120"/>
    </row>
    <row r="13" spans="1:44" ht="30">
      <c r="A13" s="8">
        <f t="shared" si="1"/>
        <v>8</v>
      </c>
      <c r="B13" s="36" t="s">
        <v>132</v>
      </c>
      <c r="C13" s="90">
        <v>2295116.4810299999</v>
      </c>
      <c r="D13" s="90">
        <v>2221115.4713300001</v>
      </c>
      <c r="E13" s="90">
        <v>2225678.7508100001</v>
      </c>
      <c r="F13" s="90">
        <v>2239108.2741300003</v>
      </c>
      <c r="G13" s="90">
        <v>2114896.9312400003</v>
      </c>
      <c r="H13" s="90">
        <v>1640409.6950800002</v>
      </c>
      <c r="I13" s="90">
        <v>1303538.5813899999</v>
      </c>
      <c r="J13" s="68" t="s">
        <v>133</v>
      </c>
      <c r="K13" s="120"/>
    </row>
    <row r="14" spans="1:44" ht="30">
      <c r="A14" s="8">
        <f t="shared" si="1"/>
        <v>9</v>
      </c>
      <c r="B14" s="36" t="s">
        <v>134</v>
      </c>
      <c r="C14" s="90">
        <v>0</v>
      </c>
      <c r="D14" s="90">
        <v>0</v>
      </c>
      <c r="E14" s="90">
        <v>0</v>
      </c>
      <c r="F14" s="90">
        <v>0</v>
      </c>
      <c r="G14" s="90">
        <v>1000</v>
      </c>
      <c r="H14" s="90">
        <v>0</v>
      </c>
      <c r="I14" s="90">
        <v>0</v>
      </c>
      <c r="J14" s="68" t="s">
        <v>135</v>
      </c>
      <c r="K14" s="120"/>
    </row>
    <row r="15" spans="1:44">
      <c r="A15" s="8">
        <f t="shared" si="1"/>
        <v>10</v>
      </c>
      <c r="B15" s="36" t="s">
        <v>136</v>
      </c>
      <c r="C15" s="90">
        <v>65493243.545320019</v>
      </c>
      <c r="D15" s="90">
        <v>64406847.34090998</v>
      </c>
      <c r="E15" s="90">
        <v>62348624.59731999</v>
      </c>
      <c r="F15" s="90">
        <v>63338751.699009985</v>
      </c>
      <c r="G15" s="90">
        <v>63963458.067869999</v>
      </c>
      <c r="H15" s="90">
        <v>64731540.978869997</v>
      </c>
      <c r="I15" s="90">
        <v>65335066.299400017</v>
      </c>
      <c r="J15" s="68" t="s">
        <v>137</v>
      </c>
      <c r="K15" s="120"/>
    </row>
    <row r="16" spans="1:44">
      <c r="A16" s="8">
        <f t="shared" si="1"/>
        <v>11</v>
      </c>
      <c r="B16" s="36" t="s">
        <v>138</v>
      </c>
      <c r="C16" s="90">
        <v>110682.11261</v>
      </c>
      <c r="D16" s="90">
        <v>110687.65564</v>
      </c>
      <c r="E16" s="90">
        <v>98937.487269999983</v>
      </c>
      <c r="F16" s="90">
        <v>98903.067509999993</v>
      </c>
      <c r="G16" s="90">
        <v>98795.634359999996</v>
      </c>
      <c r="H16" s="90">
        <v>87987.756799999988</v>
      </c>
      <c r="I16" s="90">
        <v>87923.460699999996</v>
      </c>
      <c r="J16" s="68" t="s">
        <v>139</v>
      </c>
      <c r="K16" s="120"/>
    </row>
    <row r="17" spans="1:11">
      <c r="A17" s="8">
        <f t="shared" si="1"/>
        <v>12</v>
      </c>
      <c r="B17" s="36" t="s">
        <v>140</v>
      </c>
      <c r="C17" s="90">
        <v>11572.651549999999</v>
      </c>
      <c r="D17" s="90">
        <v>11585.28738</v>
      </c>
      <c r="E17" s="90">
        <v>12147.745050000001</v>
      </c>
      <c r="F17" s="90">
        <v>11845.242050000001</v>
      </c>
      <c r="G17" s="90">
        <v>12408.515159999999</v>
      </c>
      <c r="H17" s="90">
        <v>11870.10548</v>
      </c>
      <c r="I17" s="90">
        <v>33890.607479999999</v>
      </c>
      <c r="J17" s="68" t="s">
        <v>141</v>
      </c>
      <c r="K17" s="120"/>
    </row>
    <row r="18" spans="1:11">
      <c r="A18" s="8">
        <f t="shared" si="1"/>
        <v>13</v>
      </c>
      <c r="B18" s="36" t="s">
        <v>142</v>
      </c>
      <c r="C18" s="90">
        <v>0</v>
      </c>
      <c r="D18" s="90">
        <v>2805900.0550799998</v>
      </c>
      <c r="E18" s="90">
        <v>0</v>
      </c>
      <c r="F18" s="90">
        <v>0</v>
      </c>
      <c r="G18" s="90">
        <v>0</v>
      </c>
      <c r="H18" s="90">
        <v>0</v>
      </c>
      <c r="I18" s="90">
        <v>0</v>
      </c>
      <c r="J18" s="68" t="s">
        <v>143</v>
      </c>
      <c r="K18" s="120"/>
    </row>
    <row r="19" spans="1:11">
      <c r="A19" s="8">
        <f t="shared" si="1"/>
        <v>14</v>
      </c>
      <c r="B19" s="36" t="s">
        <v>144</v>
      </c>
      <c r="C19" s="90">
        <v>28717964.198840003</v>
      </c>
      <c r="D19" s="90">
        <v>30754094.811900005</v>
      </c>
      <c r="E19" s="90">
        <v>29238000.619179998</v>
      </c>
      <c r="F19" s="90">
        <v>29845619.87537</v>
      </c>
      <c r="G19" s="90">
        <v>29898080.29084</v>
      </c>
      <c r="H19" s="90">
        <v>29138918.121999998</v>
      </c>
      <c r="I19" s="90">
        <v>29332774.379389998</v>
      </c>
      <c r="J19" s="68" t="s">
        <v>145</v>
      </c>
      <c r="K19" s="120"/>
    </row>
    <row r="20" spans="1:11">
      <c r="A20" s="77">
        <f t="shared" si="1"/>
        <v>15</v>
      </c>
      <c r="B20" s="78" t="s">
        <v>146</v>
      </c>
      <c r="C20" s="90">
        <v>17750251.551720001</v>
      </c>
      <c r="D20" s="90">
        <v>13297783.927219998</v>
      </c>
      <c r="E20" s="90">
        <v>17024758.136569999</v>
      </c>
      <c r="F20" s="90">
        <v>16339231.211970001</v>
      </c>
      <c r="G20" s="90">
        <v>16379574.510089999</v>
      </c>
      <c r="H20" s="90">
        <v>16419280.231829999</v>
      </c>
      <c r="I20" s="90">
        <v>16440729.905650001</v>
      </c>
      <c r="J20" s="86" t="s">
        <v>147</v>
      </c>
      <c r="K20" s="120"/>
    </row>
    <row r="21" spans="1:11" ht="30">
      <c r="A21" s="8">
        <f t="shared" si="1"/>
        <v>16</v>
      </c>
      <c r="B21" s="36" t="s">
        <v>148</v>
      </c>
      <c r="C21" s="90">
        <v>33750.82</v>
      </c>
      <c r="D21" s="90">
        <v>34650.82</v>
      </c>
      <c r="E21" s="90">
        <v>34650.82</v>
      </c>
      <c r="F21" s="90">
        <v>34650.82</v>
      </c>
      <c r="G21" s="90">
        <v>159650.82</v>
      </c>
      <c r="H21" s="90">
        <v>234650.82</v>
      </c>
      <c r="I21" s="90">
        <v>234650.83</v>
      </c>
      <c r="J21" s="68" t="s">
        <v>149</v>
      </c>
      <c r="K21" s="120"/>
    </row>
    <row r="22" spans="1:11">
      <c r="A22" s="8">
        <f t="shared" si="1"/>
        <v>17</v>
      </c>
      <c r="B22" s="36" t="s">
        <v>150</v>
      </c>
      <c r="C22" s="90">
        <v>0</v>
      </c>
      <c r="D22" s="90">
        <v>0</v>
      </c>
      <c r="E22" s="90">
        <v>0</v>
      </c>
      <c r="F22" s="90">
        <v>0</v>
      </c>
      <c r="G22" s="90">
        <v>0</v>
      </c>
      <c r="H22" s="90">
        <v>0</v>
      </c>
      <c r="I22" s="90">
        <v>0</v>
      </c>
      <c r="J22" s="68" t="s">
        <v>151</v>
      </c>
      <c r="K22" s="120"/>
    </row>
    <row r="23" spans="1:11">
      <c r="A23" s="8">
        <f t="shared" si="1"/>
        <v>18</v>
      </c>
      <c r="B23" s="36" t="s">
        <v>152</v>
      </c>
      <c r="C23" s="90">
        <v>94836.339779999995</v>
      </c>
      <c r="D23" s="90">
        <v>93744.734580000004</v>
      </c>
      <c r="E23" s="90">
        <v>97714.210459999988</v>
      </c>
      <c r="F23" s="90">
        <v>96446.489719999998</v>
      </c>
      <c r="G23" s="90">
        <v>95155.743650000004</v>
      </c>
      <c r="H23" s="90">
        <v>93763.356039999999</v>
      </c>
      <c r="I23" s="90">
        <v>92578.538499999995</v>
      </c>
      <c r="J23" s="68" t="s">
        <v>153</v>
      </c>
      <c r="K23" s="120"/>
    </row>
    <row r="24" spans="1:11">
      <c r="A24" s="8">
        <f t="shared" si="1"/>
        <v>19</v>
      </c>
      <c r="B24" s="36" t="s">
        <v>154</v>
      </c>
      <c r="C24" s="90">
        <v>2228288.54018</v>
      </c>
      <c r="D24" s="90">
        <v>2256214.3805099996</v>
      </c>
      <c r="E24" s="90">
        <v>2303040.0737899998</v>
      </c>
      <c r="F24" s="90">
        <v>2324125.7979599996</v>
      </c>
      <c r="G24" s="90">
        <v>2299212.5712299999</v>
      </c>
      <c r="H24" s="90">
        <v>2335112.9997500004</v>
      </c>
      <c r="I24" s="90">
        <v>2372011.5072100004</v>
      </c>
      <c r="J24" s="68" t="s">
        <v>155</v>
      </c>
      <c r="K24" s="120"/>
    </row>
    <row r="25" spans="1:11">
      <c r="A25" s="8">
        <f t="shared" si="1"/>
        <v>20</v>
      </c>
      <c r="B25" s="36" t="s">
        <v>156</v>
      </c>
      <c r="C25" s="90">
        <v>0</v>
      </c>
      <c r="D25" s="90">
        <v>0</v>
      </c>
      <c r="E25" s="90">
        <v>0</v>
      </c>
      <c r="F25" s="90">
        <v>0</v>
      </c>
      <c r="G25" s="90">
        <v>0</v>
      </c>
      <c r="H25" s="90">
        <v>0</v>
      </c>
      <c r="I25" s="90">
        <v>0</v>
      </c>
      <c r="J25" s="68"/>
      <c r="K25" s="120"/>
    </row>
    <row r="26" spans="1:11" ht="30">
      <c r="A26" s="8">
        <f t="shared" si="1"/>
        <v>21</v>
      </c>
      <c r="B26" s="36" t="s">
        <v>157</v>
      </c>
      <c r="C26" s="90">
        <v>0</v>
      </c>
      <c r="D26" s="90">
        <v>0</v>
      </c>
      <c r="E26" s="90">
        <v>0</v>
      </c>
      <c r="F26" s="90">
        <v>0</v>
      </c>
      <c r="G26" s="90">
        <v>0</v>
      </c>
      <c r="H26" s="90">
        <v>0</v>
      </c>
      <c r="I26" s="90">
        <v>0</v>
      </c>
      <c r="J26" s="68"/>
      <c r="K26" s="120"/>
    </row>
    <row r="27" spans="1:11">
      <c r="A27" s="8">
        <f t="shared" si="1"/>
        <v>22</v>
      </c>
      <c r="B27" s="36" t="s">
        <v>158</v>
      </c>
      <c r="C27" s="90">
        <v>946357.22496000002</v>
      </c>
      <c r="D27" s="90">
        <v>901364.99276000005</v>
      </c>
      <c r="E27" s="90">
        <v>871644.72529999982</v>
      </c>
      <c r="F27" s="90">
        <v>845443.99759000004</v>
      </c>
      <c r="G27" s="90">
        <v>853865.76399000001</v>
      </c>
      <c r="H27" s="90">
        <v>850761.90125999996</v>
      </c>
      <c r="I27" s="90">
        <v>840874.16521999997</v>
      </c>
      <c r="J27" s="68" t="s">
        <v>159</v>
      </c>
      <c r="K27" s="120"/>
    </row>
    <row r="28" spans="1:11" s="56" customFormat="1">
      <c r="A28" s="55">
        <f t="shared" si="1"/>
        <v>23</v>
      </c>
      <c r="B28" s="54" t="s">
        <v>160</v>
      </c>
      <c r="C28" s="91">
        <v>518898024.13036996</v>
      </c>
      <c r="D28" s="91">
        <v>511852803.68111008</v>
      </c>
      <c r="E28" s="91">
        <v>515061848.64331996</v>
      </c>
      <c r="F28" s="91">
        <v>523026560.43388015</v>
      </c>
      <c r="G28" s="91">
        <v>527333068.10801023</v>
      </c>
      <c r="H28" s="91">
        <v>523906547.94484997</v>
      </c>
      <c r="I28" s="91">
        <v>531507551.47719991</v>
      </c>
      <c r="J28" s="73" t="s">
        <v>44</v>
      </c>
      <c r="K28" s="120"/>
    </row>
    <row r="29" spans="1:11">
      <c r="A29" s="8">
        <f t="shared" si="1"/>
        <v>24</v>
      </c>
      <c r="B29" s="36" t="s">
        <v>161</v>
      </c>
      <c r="C29" s="90">
        <v>12030377.43465</v>
      </c>
      <c r="D29" s="90">
        <v>12056208.574959997</v>
      </c>
      <c r="E29" s="90">
        <v>10764617.170229997</v>
      </c>
      <c r="F29" s="90">
        <v>10756012.514009999</v>
      </c>
      <c r="G29" s="90">
        <v>11042851.215749998</v>
      </c>
      <c r="H29" s="90">
        <v>12284435.765800001</v>
      </c>
      <c r="I29" s="90">
        <v>11442069.833479995</v>
      </c>
      <c r="J29" s="68" t="s">
        <v>162</v>
      </c>
      <c r="K29" s="120"/>
    </row>
    <row r="30" spans="1:11">
      <c r="A30" s="8">
        <f t="shared" si="1"/>
        <v>25</v>
      </c>
      <c r="B30" s="36" t="s">
        <v>163</v>
      </c>
      <c r="C30" s="90">
        <v>6589462.1245000018</v>
      </c>
      <c r="D30" s="90">
        <v>4953372.3375500012</v>
      </c>
      <c r="E30" s="90">
        <v>5047878.9569100011</v>
      </c>
      <c r="F30" s="90">
        <v>5213127.1971799992</v>
      </c>
      <c r="G30" s="90">
        <v>4586997.0332400007</v>
      </c>
      <c r="H30" s="90">
        <v>4592163.6945199994</v>
      </c>
      <c r="I30" s="90">
        <v>4408770.8267300017</v>
      </c>
      <c r="J30" s="68" t="s">
        <v>164</v>
      </c>
      <c r="K30" s="120"/>
    </row>
    <row r="31" spans="1:11">
      <c r="A31" s="8">
        <f t="shared" si="1"/>
        <v>26</v>
      </c>
      <c r="B31" s="36" t="s">
        <v>165</v>
      </c>
      <c r="C31" s="90">
        <v>10.039999999999999</v>
      </c>
      <c r="D31" s="90">
        <v>7.92</v>
      </c>
      <c r="E31" s="90">
        <v>7.92</v>
      </c>
      <c r="F31" s="90">
        <v>5.5</v>
      </c>
      <c r="G31" s="90">
        <v>4.53</v>
      </c>
      <c r="H31" s="90">
        <v>4.53</v>
      </c>
      <c r="I31" s="90">
        <v>4.53</v>
      </c>
      <c r="J31" s="68" t="s">
        <v>166</v>
      </c>
      <c r="K31" s="120"/>
    </row>
    <row r="32" spans="1:11">
      <c r="A32" s="8">
        <f t="shared" si="1"/>
        <v>27</v>
      </c>
      <c r="B32" s="36" t="s">
        <v>167</v>
      </c>
      <c r="C32" s="90">
        <v>3874024.4267000002</v>
      </c>
      <c r="D32" s="90">
        <v>3858881.68646</v>
      </c>
      <c r="E32" s="90">
        <v>3708159.1250000009</v>
      </c>
      <c r="F32" s="90">
        <v>3854478.98857</v>
      </c>
      <c r="G32" s="90">
        <v>4196498.0254600001</v>
      </c>
      <c r="H32" s="90">
        <v>3991136.1500800001</v>
      </c>
      <c r="I32" s="90">
        <v>3986184.2193299984</v>
      </c>
      <c r="J32" s="68" t="s">
        <v>168</v>
      </c>
      <c r="K32" s="120"/>
    </row>
    <row r="33" spans="1:11">
      <c r="A33" s="8">
        <f t="shared" si="1"/>
        <v>28</v>
      </c>
      <c r="B33" s="36" t="s">
        <v>169</v>
      </c>
      <c r="C33" s="90">
        <v>39098.007580000005</v>
      </c>
      <c r="D33" s="90">
        <v>41251.054409999997</v>
      </c>
      <c r="E33" s="90">
        <v>42457.09345</v>
      </c>
      <c r="F33" s="90">
        <v>56261.870900000002</v>
      </c>
      <c r="G33" s="90">
        <v>43459.538240000002</v>
      </c>
      <c r="H33" s="90">
        <v>45764.708180000001</v>
      </c>
      <c r="I33" s="90">
        <v>79501.007150000005</v>
      </c>
      <c r="J33" s="68" t="s">
        <v>170</v>
      </c>
      <c r="K33" s="120"/>
    </row>
    <row r="34" spans="1:11">
      <c r="A34" s="8">
        <f t="shared" si="1"/>
        <v>29</v>
      </c>
      <c r="B34" s="36" t="s">
        <v>171</v>
      </c>
      <c r="C34" s="90">
        <v>4071846.9057099996</v>
      </c>
      <c r="D34" s="90">
        <v>4144261.7203800017</v>
      </c>
      <c r="E34" s="90">
        <v>4360941.4120100019</v>
      </c>
      <c r="F34" s="90">
        <v>4274904.8608900011</v>
      </c>
      <c r="G34" s="90">
        <v>4335809.7927100006</v>
      </c>
      <c r="H34" s="90">
        <v>4604602.6135000009</v>
      </c>
      <c r="I34" s="90">
        <v>4885972.4154400015</v>
      </c>
      <c r="J34" s="68" t="s">
        <v>172</v>
      </c>
      <c r="K34" s="120"/>
    </row>
    <row r="35" spans="1:11">
      <c r="A35" s="8">
        <f t="shared" si="1"/>
        <v>30</v>
      </c>
      <c r="B35" s="36" t="s">
        <v>173</v>
      </c>
      <c r="C35" s="90">
        <v>232912.23835999996</v>
      </c>
      <c r="D35" s="90">
        <v>143083.10459999999</v>
      </c>
      <c r="E35" s="90">
        <v>137659.94894</v>
      </c>
      <c r="F35" s="90">
        <v>232360.98409999997</v>
      </c>
      <c r="G35" s="90">
        <v>427267.18338</v>
      </c>
      <c r="H35" s="90">
        <v>256496.73959999994</v>
      </c>
      <c r="I35" s="90">
        <v>295383.02919000003</v>
      </c>
      <c r="J35" s="68" t="s">
        <v>174</v>
      </c>
      <c r="K35" s="120"/>
    </row>
    <row r="36" spans="1:11">
      <c r="A36" s="8">
        <f t="shared" si="1"/>
        <v>31</v>
      </c>
      <c r="B36" s="36" t="s">
        <v>175</v>
      </c>
      <c r="C36" s="90">
        <v>4414679.8266700003</v>
      </c>
      <c r="D36" s="90">
        <v>4533560.9862800008</v>
      </c>
      <c r="E36" s="90">
        <v>5021499.0284299999</v>
      </c>
      <c r="F36" s="90">
        <v>4905235.0226700008</v>
      </c>
      <c r="G36" s="90">
        <v>4778828.2417699993</v>
      </c>
      <c r="H36" s="90">
        <v>5523316.1007400015</v>
      </c>
      <c r="I36" s="90">
        <v>4739938.146759999</v>
      </c>
      <c r="J36" s="68" t="s">
        <v>176</v>
      </c>
      <c r="K36" s="120"/>
    </row>
    <row r="37" spans="1:11" ht="30">
      <c r="A37" s="8">
        <f t="shared" si="1"/>
        <v>32</v>
      </c>
      <c r="B37" s="36" t="s">
        <v>177</v>
      </c>
      <c r="C37" s="90">
        <v>4583707.5486999992</v>
      </c>
      <c r="D37" s="90">
        <v>4579486.0215499988</v>
      </c>
      <c r="E37" s="90">
        <v>4567542.6273100004</v>
      </c>
      <c r="F37" s="90">
        <v>4524876.5163000003</v>
      </c>
      <c r="G37" s="90">
        <v>4519796.926740001</v>
      </c>
      <c r="H37" s="90">
        <v>4492408.5084600002</v>
      </c>
      <c r="I37" s="90">
        <v>4471685.8908500001</v>
      </c>
      <c r="J37" s="68" t="s">
        <v>178</v>
      </c>
      <c r="K37" s="120"/>
    </row>
    <row r="38" spans="1:11">
      <c r="A38" s="8">
        <f t="shared" si="1"/>
        <v>33</v>
      </c>
      <c r="B38" s="36" t="s">
        <v>179</v>
      </c>
      <c r="C38" s="90">
        <v>5452304.7578700008</v>
      </c>
      <c r="D38" s="90">
        <v>5443708.4216699991</v>
      </c>
      <c r="E38" s="90">
        <v>5417886.5232900009</v>
      </c>
      <c r="F38" s="90">
        <v>5383495.8662700001</v>
      </c>
      <c r="G38" s="90">
        <v>5364248.6833799994</v>
      </c>
      <c r="H38" s="90">
        <v>5339863.6087999996</v>
      </c>
      <c r="I38" s="90">
        <v>5314038.7856899993</v>
      </c>
      <c r="J38" s="68" t="s">
        <v>180</v>
      </c>
      <c r="K38" s="120"/>
    </row>
    <row r="39" spans="1:11">
      <c r="A39" s="8">
        <f t="shared" si="1"/>
        <v>34</v>
      </c>
      <c r="B39" s="36" t="s">
        <v>181</v>
      </c>
      <c r="C39" s="90">
        <v>3141205.1429299996</v>
      </c>
      <c r="D39" s="90">
        <v>3138060.7943099998</v>
      </c>
      <c r="E39" s="90">
        <v>3155121.0564600001</v>
      </c>
      <c r="F39" s="90">
        <v>3132897.5332600009</v>
      </c>
      <c r="G39" s="90">
        <v>3148308.4203500003</v>
      </c>
      <c r="H39" s="90">
        <v>3271513.8187800008</v>
      </c>
      <c r="I39" s="90">
        <v>3303768.0074099996</v>
      </c>
      <c r="J39" s="68" t="s">
        <v>182</v>
      </c>
      <c r="K39" s="120"/>
    </row>
    <row r="40" spans="1:11">
      <c r="A40" s="8">
        <f t="shared" si="1"/>
        <v>35</v>
      </c>
      <c r="B40" s="36" t="s">
        <v>183</v>
      </c>
      <c r="C40" s="90">
        <v>25916935.285200007</v>
      </c>
      <c r="D40" s="90">
        <v>25611420.904400002</v>
      </c>
      <c r="E40" s="90">
        <v>27643481.234729998</v>
      </c>
      <c r="F40" s="90">
        <v>27642105.668220006</v>
      </c>
      <c r="G40" s="90">
        <v>27600852.093510002</v>
      </c>
      <c r="H40" s="90">
        <v>27661412.787469998</v>
      </c>
      <c r="I40" s="90">
        <v>27279467.895789992</v>
      </c>
      <c r="J40" s="68" t="s">
        <v>184</v>
      </c>
      <c r="K40" s="120"/>
    </row>
    <row r="41" spans="1:11" s="56" customFormat="1">
      <c r="A41" s="55">
        <f t="shared" si="1"/>
        <v>36</v>
      </c>
      <c r="B41" s="54" t="s">
        <v>185</v>
      </c>
      <c r="C41" s="91">
        <v>70346563.740270019</v>
      </c>
      <c r="D41" s="91">
        <v>68503303.527900025</v>
      </c>
      <c r="E41" s="91">
        <v>69867252.098059997</v>
      </c>
      <c r="F41" s="91">
        <v>69975762.523739994</v>
      </c>
      <c r="G41" s="91">
        <v>70044921.685899973</v>
      </c>
      <c r="H41" s="91">
        <v>72063119.027320012</v>
      </c>
      <c r="I41" s="91">
        <v>70206784.58924</v>
      </c>
      <c r="J41" s="73" t="s">
        <v>46</v>
      </c>
      <c r="K41" s="120"/>
    </row>
    <row r="42" spans="1:11" s="56" customFormat="1">
      <c r="A42" s="55">
        <f t="shared" si="1"/>
        <v>37</v>
      </c>
      <c r="B42" s="54" t="s">
        <v>186</v>
      </c>
      <c r="C42" s="91">
        <v>589244587.87089002</v>
      </c>
      <c r="D42" s="91">
        <v>580356107.20916998</v>
      </c>
      <c r="E42" s="91">
        <v>584929100.74161994</v>
      </c>
      <c r="F42" s="91">
        <v>593002322.95786977</v>
      </c>
      <c r="G42" s="91">
        <v>597377989.79415011</v>
      </c>
      <c r="H42" s="91">
        <v>595969666.97237992</v>
      </c>
      <c r="I42" s="91">
        <v>601714336.06668985</v>
      </c>
      <c r="J42" s="73" t="s">
        <v>48</v>
      </c>
      <c r="K42" s="120"/>
    </row>
    <row r="43" spans="1:11">
      <c r="A43" s="8">
        <f t="shared" si="1"/>
        <v>38</v>
      </c>
      <c r="B43" s="36" t="s">
        <v>187</v>
      </c>
      <c r="C43" s="90">
        <v>9791002.7866600007</v>
      </c>
      <c r="D43" s="90">
        <v>9764724.5627099965</v>
      </c>
      <c r="E43" s="90">
        <v>9939681.5408899989</v>
      </c>
      <c r="F43" s="90">
        <v>8800239.9907400012</v>
      </c>
      <c r="G43" s="90">
        <v>8760325.0283400062</v>
      </c>
      <c r="H43" s="90">
        <v>9211445.0482399985</v>
      </c>
      <c r="I43" s="90">
        <v>9507891.9466899987</v>
      </c>
      <c r="J43" s="68" t="s">
        <v>188</v>
      </c>
      <c r="K43" s="120"/>
    </row>
    <row r="44" spans="1:11">
      <c r="A44" s="8">
        <f t="shared" si="1"/>
        <v>39</v>
      </c>
      <c r="B44" s="36" t="s">
        <v>189</v>
      </c>
      <c r="C44" s="90">
        <v>7322.4463100000003</v>
      </c>
      <c r="D44" s="90">
        <v>22030.273160000001</v>
      </c>
      <c r="E44" s="90">
        <v>30661.123920000002</v>
      </c>
      <c r="F44" s="90">
        <v>40289.587799999994</v>
      </c>
      <c r="G44" s="90">
        <v>41302.473309999994</v>
      </c>
      <c r="H44" s="90">
        <v>14790.06306</v>
      </c>
      <c r="I44" s="90">
        <v>36851.950619999996</v>
      </c>
      <c r="J44" s="68" t="s">
        <v>190</v>
      </c>
      <c r="K44" s="120"/>
    </row>
    <row r="45" spans="1:11">
      <c r="A45" s="8">
        <f t="shared" si="1"/>
        <v>40</v>
      </c>
      <c r="B45" s="36" t="s">
        <v>191</v>
      </c>
      <c r="C45" s="90">
        <v>3960739.5093200007</v>
      </c>
      <c r="D45" s="90">
        <v>4135958.3373099994</v>
      </c>
      <c r="E45" s="90">
        <v>4450229.1819200004</v>
      </c>
      <c r="F45" s="90">
        <v>4488751.6316600004</v>
      </c>
      <c r="G45" s="90">
        <v>4876282.0082699992</v>
      </c>
      <c r="H45" s="90">
        <v>5130572.1115999985</v>
      </c>
      <c r="I45" s="90">
        <v>5411447.0225500008</v>
      </c>
      <c r="J45" s="68" t="s">
        <v>192</v>
      </c>
      <c r="K45" s="120"/>
    </row>
    <row r="46" spans="1:11">
      <c r="A46" s="8">
        <f t="shared" si="1"/>
        <v>41</v>
      </c>
      <c r="B46" s="36" t="s">
        <v>193</v>
      </c>
      <c r="C46" s="90">
        <v>1747493.5171300003</v>
      </c>
      <c r="D46" s="90">
        <v>1606487.6755299999</v>
      </c>
      <c r="E46" s="90">
        <v>1622179.2254999995</v>
      </c>
      <c r="F46" s="90">
        <v>1509628.0155699996</v>
      </c>
      <c r="G46" s="90">
        <v>1596881.5691899995</v>
      </c>
      <c r="H46" s="90">
        <v>1677569.3152100004</v>
      </c>
      <c r="I46" s="90">
        <v>1615434.5290399997</v>
      </c>
      <c r="J46" s="68" t="s">
        <v>194</v>
      </c>
      <c r="K46" s="120"/>
    </row>
    <row r="47" spans="1:11">
      <c r="A47" s="8">
        <f t="shared" si="1"/>
        <v>42</v>
      </c>
      <c r="B47" s="36" t="s">
        <v>195</v>
      </c>
      <c r="C47" s="90">
        <v>763434.69182999968</v>
      </c>
      <c r="D47" s="90">
        <v>822663.36760999972</v>
      </c>
      <c r="E47" s="90">
        <v>1179423.52651</v>
      </c>
      <c r="F47" s="90">
        <v>758779.0289899999</v>
      </c>
      <c r="G47" s="90">
        <v>728062.06614999985</v>
      </c>
      <c r="H47" s="90">
        <v>790768.00431000011</v>
      </c>
      <c r="I47" s="90">
        <v>752309.02975999971</v>
      </c>
      <c r="J47" s="68" t="s">
        <v>196</v>
      </c>
      <c r="K47" s="120"/>
    </row>
    <row r="48" spans="1:11">
      <c r="A48" s="8">
        <f t="shared" si="1"/>
        <v>43</v>
      </c>
      <c r="B48" s="36" t="s">
        <v>197</v>
      </c>
      <c r="C48" s="90">
        <v>6720239.7861600006</v>
      </c>
      <c r="D48" s="90">
        <v>6268336.7951999996</v>
      </c>
      <c r="E48" s="90">
        <v>5799424.6281599989</v>
      </c>
      <c r="F48" s="90">
        <v>5804367.7091599992</v>
      </c>
      <c r="G48" s="90">
        <v>5330457.4871200006</v>
      </c>
      <c r="H48" s="90">
        <v>5204508.1743699992</v>
      </c>
      <c r="I48" s="90">
        <v>5304919.8289900012</v>
      </c>
      <c r="J48" s="68" t="s">
        <v>198</v>
      </c>
      <c r="K48" s="120"/>
    </row>
    <row r="49" spans="1:11">
      <c r="A49" s="8">
        <f t="shared" si="1"/>
        <v>44</v>
      </c>
      <c r="B49" s="36" t="s">
        <v>199</v>
      </c>
      <c r="C49" s="90">
        <v>18429927.497699998</v>
      </c>
      <c r="D49" s="90">
        <v>18531144.886159997</v>
      </c>
      <c r="E49" s="90">
        <v>19157890.617889993</v>
      </c>
      <c r="F49" s="90">
        <v>18956587.825950004</v>
      </c>
      <c r="G49" s="90">
        <v>18343971.087959994</v>
      </c>
      <c r="H49" s="90">
        <v>19638786.789209992</v>
      </c>
      <c r="I49" s="90">
        <v>19562257.930709992</v>
      </c>
      <c r="J49" s="68" t="s">
        <v>200</v>
      </c>
      <c r="K49" s="120"/>
    </row>
    <row r="50" spans="1:11" s="56" customFormat="1">
      <c r="A50" s="55">
        <f t="shared" si="1"/>
        <v>45</v>
      </c>
      <c r="B50" s="54" t="s">
        <v>201</v>
      </c>
      <c r="C50" s="91">
        <v>41420160.236069992</v>
      </c>
      <c r="D50" s="91">
        <v>41151345.898559995</v>
      </c>
      <c r="E50" s="91">
        <v>42179489.845769994</v>
      </c>
      <c r="F50" s="91">
        <v>40358643.790860005</v>
      </c>
      <c r="G50" s="91">
        <v>39677281.721320003</v>
      </c>
      <c r="H50" s="91">
        <v>41668439.506970011</v>
      </c>
      <c r="I50" s="91">
        <v>42191112.239249997</v>
      </c>
      <c r="J50" s="73" t="s">
        <v>202</v>
      </c>
      <c r="K50" s="120"/>
    </row>
    <row r="51" spans="1:11">
      <c r="A51" s="8">
        <f t="shared" si="1"/>
        <v>46</v>
      </c>
      <c r="B51" s="36" t="s">
        <v>203</v>
      </c>
      <c r="C51" s="90">
        <v>399594468.49914014</v>
      </c>
      <c r="D51" s="90">
        <v>390151643.18881011</v>
      </c>
      <c r="E51" s="90">
        <v>389153259.32201993</v>
      </c>
      <c r="F51" s="90">
        <v>396191501.70422018</v>
      </c>
      <c r="G51" s="90">
        <v>400355977.63817</v>
      </c>
      <c r="H51" s="90">
        <v>399228223.6223101</v>
      </c>
      <c r="I51" s="90">
        <v>402814666.72731</v>
      </c>
      <c r="J51" s="68" t="s">
        <v>204</v>
      </c>
      <c r="K51" s="120"/>
    </row>
    <row r="52" spans="1:11" ht="30">
      <c r="A52" s="8">
        <f t="shared" si="1"/>
        <v>47</v>
      </c>
      <c r="B52" s="36" t="s">
        <v>205</v>
      </c>
      <c r="C52" s="90">
        <v>7906805.8922300003</v>
      </c>
      <c r="D52" s="90">
        <v>7741672.2695900006</v>
      </c>
      <c r="E52" s="90">
        <v>7876020.6276299981</v>
      </c>
      <c r="F52" s="90">
        <v>8648823.2784599997</v>
      </c>
      <c r="G52" s="90">
        <v>8014568.4587900015</v>
      </c>
      <c r="H52" s="90">
        <v>7611535.626410001</v>
      </c>
      <c r="I52" s="90">
        <v>8119499.9390900005</v>
      </c>
      <c r="J52" s="68" t="s">
        <v>206</v>
      </c>
      <c r="K52" s="120"/>
    </row>
    <row r="53" spans="1:11">
      <c r="A53" s="8">
        <f t="shared" si="1"/>
        <v>48</v>
      </c>
      <c r="B53" s="36" t="s">
        <v>207</v>
      </c>
      <c r="C53" s="90">
        <v>8512222.4754300024</v>
      </c>
      <c r="D53" s="90">
        <v>8636188.3641599994</v>
      </c>
      <c r="E53" s="90">
        <v>8681119.1620700005</v>
      </c>
      <c r="F53" s="90">
        <v>9269397.5341799967</v>
      </c>
      <c r="G53" s="90">
        <v>9351765.7389699984</v>
      </c>
      <c r="H53" s="90">
        <v>9433608.8427499998</v>
      </c>
      <c r="I53" s="90">
        <v>9436030.6916099973</v>
      </c>
      <c r="J53" s="68" t="s">
        <v>208</v>
      </c>
      <c r="K53" s="120"/>
    </row>
    <row r="54" spans="1:11">
      <c r="A54" s="8">
        <f t="shared" si="1"/>
        <v>49</v>
      </c>
      <c r="B54" s="36" t="s">
        <v>209</v>
      </c>
      <c r="C54" s="90">
        <v>118771.37914000002</v>
      </c>
      <c r="D54" s="90">
        <v>117038.58342000001</v>
      </c>
      <c r="E54" s="90">
        <v>84746.815350000019</v>
      </c>
      <c r="F54" s="90">
        <v>84904.309279999987</v>
      </c>
      <c r="G54" s="90">
        <v>84729.611109999983</v>
      </c>
      <c r="H54" s="90">
        <v>85472.203600000023</v>
      </c>
      <c r="I54" s="90">
        <v>85763.049780000001</v>
      </c>
      <c r="J54" s="68" t="s">
        <v>210</v>
      </c>
      <c r="K54" s="120"/>
    </row>
    <row r="55" spans="1:11" s="56" customFormat="1">
      <c r="A55" s="55">
        <f t="shared" si="1"/>
        <v>50</v>
      </c>
      <c r="B55" s="54" t="s">
        <v>211</v>
      </c>
      <c r="C55" s="91">
        <v>416132268.24646008</v>
      </c>
      <c r="D55" s="91">
        <v>406646542.40644997</v>
      </c>
      <c r="E55" s="91">
        <v>405795145.92759997</v>
      </c>
      <c r="F55" s="91">
        <v>414194626.82668006</v>
      </c>
      <c r="G55" s="91">
        <v>417807041.44758999</v>
      </c>
      <c r="H55" s="91">
        <v>416358840.29565018</v>
      </c>
      <c r="I55" s="91">
        <v>420455960.40822995</v>
      </c>
      <c r="J55" s="73" t="s">
        <v>212</v>
      </c>
      <c r="K55" s="120"/>
    </row>
    <row r="56" spans="1:11" s="56" customFormat="1">
      <c r="A56" s="55">
        <f t="shared" si="1"/>
        <v>51</v>
      </c>
      <c r="B56" s="54" t="s">
        <v>213</v>
      </c>
      <c r="C56" s="91">
        <v>457552428.48273015</v>
      </c>
      <c r="D56" s="91">
        <v>447797888.30523008</v>
      </c>
      <c r="E56" s="91">
        <v>447974635.77355003</v>
      </c>
      <c r="F56" s="91">
        <v>454553270.61776</v>
      </c>
      <c r="G56" s="91">
        <v>457484323.16910011</v>
      </c>
      <c r="H56" s="91">
        <v>458027279.80285001</v>
      </c>
      <c r="I56" s="91">
        <v>462647072.64770997</v>
      </c>
      <c r="J56" s="73" t="s">
        <v>50</v>
      </c>
      <c r="K56" s="120"/>
    </row>
    <row r="57" spans="1:11">
      <c r="A57" s="55">
        <f t="shared" si="1"/>
        <v>52</v>
      </c>
      <c r="B57" s="54" t="s">
        <v>214</v>
      </c>
      <c r="C57" s="91">
        <v>895385.1</v>
      </c>
      <c r="D57" s="91">
        <v>895385.1</v>
      </c>
      <c r="E57" s="91">
        <v>895385.1</v>
      </c>
      <c r="F57" s="91">
        <v>895385.1</v>
      </c>
      <c r="G57" s="91">
        <v>895385.1</v>
      </c>
      <c r="H57" s="91">
        <v>656799.98900000006</v>
      </c>
      <c r="I57" s="91">
        <v>656799.98900000006</v>
      </c>
      <c r="J57" s="68" t="s">
        <v>215</v>
      </c>
      <c r="K57" s="120"/>
    </row>
    <row r="58" spans="1:11">
      <c r="A58" s="8">
        <f t="shared" si="1"/>
        <v>53</v>
      </c>
      <c r="B58" s="36" t="s">
        <v>216</v>
      </c>
      <c r="C58" s="90">
        <v>77114927.949000016</v>
      </c>
      <c r="D58" s="90">
        <v>77114927.969000012</v>
      </c>
      <c r="E58" s="90">
        <v>77114927.969000012</v>
      </c>
      <c r="F58" s="90">
        <v>77114927.969000012</v>
      </c>
      <c r="G58" s="90">
        <v>77114927.969000012</v>
      </c>
      <c r="H58" s="90">
        <v>77358927.969000012</v>
      </c>
      <c r="I58" s="90">
        <v>77358927.969000012</v>
      </c>
      <c r="J58" s="68" t="s">
        <v>217</v>
      </c>
      <c r="K58" s="120"/>
    </row>
    <row r="59" spans="1:11">
      <c r="A59" s="8">
        <f t="shared" si="1"/>
        <v>54</v>
      </c>
      <c r="B59" s="36" t="s">
        <v>218</v>
      </c>
      <c r="C59" s="90">
        <v>25999510.218180001</v>
      </c>
      <c r="D59" s="90">
        <v>25999510.218180001</v>
      </c>
      <c r="E59" s="90">
        <v>25999510.218180001</v>
      </c>
      <c r="F59" s="90">
        <v>25999510.218180001</v>
      </c>
      <c r="G59" s="90">
        <v>25999510.218180001</v>
      </c>
      <c r="H59" s="90">
        <v>25999510.218180001</v>
      </c>
      <c r="I59" s="90">
        <v>25999510.218180001</v>
      </c>
      <c r="J59" s="68" t="s">
        <v>219</v>
      </c>
      <c r="K59" s="120"/>
    </row>
    <row r="60" spans="1:11">
      <c r="A60" s="8">
        <f t="shared" si="1"/>
        <v>55</v>
      </c>
      <c r="B60" s="36" t="s">
        <v>220</v>
      </c>
      <c r="C60" s="90">
        <v>16758843.195129998</v>
      </c>
      <c r="D60" s="90">
        <v>17457354.410700008</v>
      </c>
      <c r="E60" s="90">
        <v>23045422.85318999</v>
      </c>
      <c r="F60" s="90">
        <v>22137869.615589999</v>
      </c>
      <c r="G60" s="90">
        <v>23188220.12968</v>
      </c>
      <c r="H60" s="90">
        <v>21709556.786870003</v>
      </c>
      <c r="I60" s="90">
        <v>21689401.938999992</v>
      </c>
      <c r="J60" s="68" t="s">
        <v>221</v>
      </c>
      <c r="K60" s="120"/>
    </row>
    <row r="61" spans="1:11">
      <c r="A61" s="8">
        <f t="shared" si="1"/>
        <v>56</v>
      </c>
      <c r="B61" s="36" t="s">
        <v>222</v>
      </c>
      <c r="C61" s="90">
        <v>10923492.927080002</v>
      </c>
      <c r="D61" s="90">
        <v>11091041.212870006</v>
      </c>
      <c r="E61" s="90">
        <v>9899218.7980400044</v>
      </c>
      <c r="F61" s="90">
        <v>12301359.416780001</v>
      </c>
      <c r="G61" s="90">
        <v>12695623.20049</v>
      </c>
      <c r="H61" s="90">
        <v>12217592.210820001</v>
      </c>
      <c r="I61" s="90">
        <v>13362623.301100008</v>
      </c>
      <c r="J61" s="68" t="s">
        <v>223</v>
      </c>
      <c r="K61" s="120"/>
    </row>
    <row r="62" spans="1:11" s="56" customFormat="1">
      <c r="A62" s="55">
        <f t="shared" si="1"/>
        <v>57</v>
      </c>
      <c r="B62" s="54" t="s">
        <v>224</v>
      </c>
      <c r="C62" s="91">
        <v>130796774.28919004</v>
      </c>
      <c r="D62" s="91">
        <v>131662833.81061998</v>
      </c>
      <c r="E62" s="91">
        <v>136059079.83826998</v>
      </c>
      <c r="F62" s="91">
        <v>137553667.21948999</v>
      </c>
      <c r="G62" s="91">
        <v>138998281.51723999</v>
      </c>
      <c r="H62" s="91">
        <v>137285587.18472996</v>
      </c>
      <c r="I62" s="91">
        <v>138410463.42719996</v>
      </c>
      <c r="J62" s="73" t="s">
        <v>54</v>
      </c>
      <c r="K62" s="120"/>
    </row>
    <row r="63" spans="1:11" s="56" customFormat="1">
      <c r="A63" s="55">
        <f t="shared" si="1"/>
        <v>58</v>
      </c>
      <c r="B63" s="54" t="s">
        <v>225</v>
      </c>
      <c r="C63" s="91">
        <v>589244587.8721199</v>
      </c>
      <c r="D63" s="91">
        <v>580356107.21609008</v>
      </c>
      <c r="E63" s="91">
        <v>584929100.71196008</v>
      </c>
      <c r="F63" s="91">
        <v>593002322.93746984</v>
      </c>
      <c r="G63" s="91">
        <v>597377989.78653002</v>
      </c>
      <c r="H63" s="91">
        <v>595969666.97680998</v>
      </c>
      <c r="I63" s="91">
        <v>601714336.06408978</v>
      </c>
      <c r="J63" s="73" t="s">
        <v>226</v>
      </c>
      <c r="K63" s="120"/>
    </row>
    <row r="64" spans="1:11">
      <c r="I64" s="91">
        <v>0</v>
      </c>
      <c r="K64" s="34"/>
    </row>
    <row r="65" spans="2:11" ht="15.75">
      <c r="B65" s="75" t="s">
        <v>227</v>
      </c>
      <c r="K65" s="34"/>
    </row>
    <row r="66" spans="2:11" ht="15.75">
      <c r="B66" s="75" t="s">
        <v>228</v>
      </c>
      <c r="J66" s="38"/>
    </row>
    <row r="67" spans="2:11">
      <c r="J67" s="38"/>
    </row>
  </sheetData>
  <mergeCells count="2">
    <mergeCell ref="A4:J4"/>
    <mergeCell ref="A3:J3"/>
  </mergeCells>
  <printOptions horizontalCentered="1" verticalCentered="1"/>
  <pageMargins left="0" right="0" top="0" bottom="0" header="0" footer="0"/>
  <pageSetup paperSize="9" scale="4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pageSetUpPr fitToPage="1"/>
  </sheetPr>
  <dimension ref="A1:K67"/>
  <sheetViews>
    <sheetView zoomScaleNormal="100" workbookViewId="0">
      <pane xSplit="2" ySplit="5" topLeftCell="C6" activePane="bottomRight" state="frozen"/>
      <selection pane="topRight" activeCell="G55" sqref="G55"/>
      <selection pane="bottomLeft" activeCell="G55" sqref="G55"/>
      <selection pane="bottomRight" activeCell="A2" sqref="A2"/>
    </sheetView>
  </sheetViews>
  <sheetFormatPr defaultColWidth="9.28515625" defaultRowHeight="15"/>
  <cols>
    <col min="1" max="1" width="9.28515625" style="6" customWidth="1"/>
    <col min="2" max="2" width="32.7109375" style="36" customWidth="1"/>
    <col min="3" max="9" width="17.7109375" style="6" customWidth="1"/>
    <col min="10" max="10" width="54.7109375" style="6" customWidth="1"/>
    <col min="11" max="42" width="26.28515625" style="6" customWidth="1"/>
    <col min="43" max="43" width="0" style="6" hidden="1" customWidth="1"/>
    <col min="44" max="44" width="21.5703125" style="6" customWidth="1"/>
    <col min="45" max="16384" width="9.28515625" style="6"/>
  </cols>
  <sheetData>
    <row r="1" spans="1:11" hidden="1">
      <c r="A1" s="6">
        <v>1</v>
      </c>
      <c r="B1" s="36">
        <v>1</v>
      </c>
      <c r="C1" s="183">
        <f>DATE(2025,1,31)</f>
        <v>45688</v>
      </c>
      <c r="D1" s="183">
        <f>EOMONTH(C1,1)</f>
        <v>45716</v>
      </c>
      <c r="E1" s="183">
        <f t="shared" ref="E1:F1" si="0">EOMONTH(D1,1)</f>
        <v>45747</v>
      </c>
      <c r="F1" s="183">
        <f t="shared" si="0"/>
        <v>45777</v>
      </c>
      <c r="G1" s="183">
        <f>EOMONTH(F1,1)</f>
        <v>45808</v>
      </c>
      <c r="H1" s="183">
        <f>EOMONTH(G1,1)</f>
        <v>45838</v>
      </c>
      <c r="I1" s="183">
        <f>EOMONTH(H1,1)</f>
        <v>45869</v>
      </c>
    </row>
    <row r="2" spans="1:11">
      <c r="C2" s="183"/>
      <c r="D2" s="183"/>
      <c r="E2" s="183"/>
      <c r="F2" s="183"/>
      <c r="G2" s="183"/>
      <c r="H2" s="183"/>
      <c r="I2" s="183"/>
      <c r="J2" s="71" t="s">
        <v>114</v>
      </c>
    </row>
    <row r="3" spans="1:11" ht="31.5" customHeight="1" thickBot="1">
      <c r="A3" s="206" t="s">
        <v>115</v>
      </c>
      <c r="B3" s="207"/>
      <c r="C3" s="207"/>
      <c r="D3" s="207"/>
      <c r="E3" s="207"/>
      <c r="F3" s="207"/>
      <c r="G3" s="207"/>
      <c r="H3" s="207"/>
      <c r="I3" s="207"/>
      <c r="J3" s="207"/>
    </row>
    <row r="4" spans="1:11" ht="31.5" customHeight="1" thickBot="1">
      <c r="A4" s="201" t="s">
        <v>229</v>
      </c>
      <c r="B4" s="202"/>
      <c r="C4" s="202"/>
      <c r="D4" s="202"/>
      <c r="E4" s="202"/>
      <c r="F4" s="202"/>
      <c r="G4" s="202"/>
      <c r="H4" s="202"/>
      <c r="I4" s="202"/>
      <c r="J4" s="202"/>
    </row>
    <row r="5" spans="1:11" s="45" customFormat="1" ht="32.25" thickBot="1">
      <c r="A5" s="43"/>
      <c r="B5" s="46" t="s">
        <v>117</v>
      </c>
      <c r="C5" s="41" t="s">
        <v>61</v>
      </c>
      <c r="D5" s="41" t="s">
        <v>62</v>
      </c>
      <c r="E5" s="41" t="s">
        <v>63</v>
      </c>
      <c r="F5" s="41" t="s">
        <v>64</v>
      </c>
      <c r="G5" s="41" t="s">
        <v>974</v>
      </c>
      <c r="H5" s="41" t="s">
        <v>975</v>
      </c>
      <c r="I5" s="41" t="s">
        <v>978</v>
      </c>
      <c r="J5" s="44" t="s">
        <v>42</v>
      </c>
    </row>
    <row r="6" spans="1:11">
      <c r="A6" s="8">
        <v>1</v>
      </c>
      <c r="B6" s="36" t="s">
        <v>118</v>
      </c>
      <c r="C6" s="92">
        <v>22628988.72237001</v>
      </c>
      <c r="D6" s="92">
        <v>23478990.97522001</v>
      </c>
      <c r="E6" s="92">
        <v>24088420.16635</v>
      </c>
      <c r="F6" s="92">
        <v>24188116.369399991</v>
      </c>
      <c r="G6" s="92">
        <v>24512701.821239993</v>
      </c>
      <c r="H6" s="92">
        <v>24665878.884120006</v>
      </c>
      <c r="I6" s="92">
        <v>25327786.477009993</v>
      </c>
      <c r="J6" s="68" t="s">
        <v>119</v>
      </c>
      <c r="K6" s="120"/>
    </row>
    <row r="7" spans="1:11">
      <c r="A7" s="8">
        <f t="shared" ref="A7:A63" si="1">A6+1</f>
        <v>2</v>
      </c>
      <c r="B7" s="36" t="s">
        <v>120</v>
      </c>
      <c r="C7" s="92">
        <v>0</v>
      </c>
      <c r="D7" s="92">
        <v>80404.175000000003</v>
      </c>
      <c r="E7" s="92">
        <v>0</v>
      </c>
      <c r="F7" s="92">
        <v>0</v>
      </c>
      <c r="G7" s="92">
        <v>0</v>
      </c>
      <c r="H7" s="92">
        <v>0</v>
      </c>
      <c r="I7" s="92">
        <v>0</v>
      </c>
      <c r="J7" s="68" t="s">
        <v>121</v>
      </c>
      <c r="K7" s="120"/>
    </row>
    <row r="8" spans="1:11">
      <c r="A8" s="8">
        <f t="shared" si="1"/>
        <v>3</v>
      </c>
      <c r="B8" s="36" t="s">
        <v>122</v>
      </c>
      <c r="C8" s="92">
        <v>4912732.5021100007</v>
      </c>
      <c r="D8" s="92">
        <v>4524374.3617700003</v>
      </c>
      <c r="E8" s="92">
        <v>4634381.6265199995</v>
      </c>
      <c r="F8" s="92">
        <v>4709842.0198100014</v>
      </c>
      <c r="G8" s="92">
        <v>4806993.3363900008</v>
      </c>
      <c r="H8" s="92">
        <v>4548131.8420399996</v>
      </c>
      <c r="I8" s="92">
        <v>4736353.0220500017</v>
      </c>
      <c r="J8" s="68" t="s">
        <v>123</v>
      </c>
      <c r="K8" s="120"/>
    </row>
    <row r="9" spans="1:11">
      <c r="A9" s="8">
        <f t="shared" si="1"/>
        <v>4</v>
      </c>
      <c r="B9" s="36" t="s">
        <v>124</v>
      </c>
      <c r="C9" s="92">
        <v>12170904.213329997</v>
      </c>
      <c r="D9" s="92">
        <v>12272801.50416</v>
      </c>
      <c r="E9" s="92">
        <v>12782764.985859998</v>
      </c>
      <c r="F9" s="92">
        <v>12905638.612100001</v>
      </c>
      <c r="G9" s="92">
        <v>13007778.706430001</v>
      </c>
      <c r="H9" s="92">
        <v>13285264.789109999</v>
      </c>
      <c r="I9" s="92">
        <v>13462119.389650002</v>
      </c>
      <c r="J9" s="68" t="s">
        <v>125</v>
      </c>
      <c r="K9" s="120"/>
    </row>
    <row r="10" spans="1:11">
      <c r="A10" s="8">
        <f t="shared" si="1"/>
        <v>5</v>
      </c>
      <c r="B10" s="36" t="s">
        <v>126</v>
      </c>
      <c r="C10" s="92">
        <v>102725</v>
      </c>
      <c r="D10" s="92">
        <v>102725</v>
      </c>
      <c r="E10" s="92">
        <v>102725</v>
      </c>
      <c r="F10" s="92">
        <v>102725</v>
      </c>
      <c r="G10" s="92">
        <v>102725</v>
      </c>
      <c r="H10" s="92">
        <v>102725</v>
      </c>
      <c r="I10" s="92">
        <v>106055</v>
      </c>
      <c r="J10" s="68" t="s">
        <v>127</v>
      </c>
      <c r="K10" s="120"/>
    </row>
    <row r="11" spans="1:11" ht="30">
      <c r="A11" s="8">
        <f t="shared" si="1"/>
        <v>6</v>
      </c>
      <c r="B11" s="36" t="s">
        <v>128</v>
      </c>
      <c r="C11" s="92">
        <v>42460266.189659998</v>
      </c>
      <c r="D11" s="92">
        <v>43328134.25646998</v>
      </c>
      <c r="E11" s="92">
        <v>43846124.07407999</v>
      </c>
      <c r="F11" s="92">
        <v>44413685.94992999</v>
      </c>
      <c r="G11" s="92">
        <v>44920872.797170006</v>
      </c>
      <c r="H11" s="92">
        <v>44515734.745020002</v>
      </c>
      <c r="I11" s="92">
        <v>45728662.698659971</v>
      </c>
      <c r="J11" s="68" t="s">
        <v>129</v>
      </c>
      <c r="K11" s="120"/>
    </row>
    <row r="12" spans="1:11" s="78" customFormat="1" ht="30">
      <c r="A12" s="77">
        <f t="shared" si="1"/>
        <v>7</v>
      </c>
      <c r="B12" s="124" t="s">
        <v>130</v>
      </c>
      <c r="C12" s="92">
        <v>81667.382119999995</v>
      </c>
      <c r="D12" s="92">
        <v>82682.764439999999</v>
      </c>
      <c r="E12" s="92">
        <v>83471.273849999998</v>
      </c>
      <c r="F12" s="92">
        <v>84320.00361</v>
      </c>
      <c r="G12" s="92">
        <v>81559.962520000001</v>
      </c>
      <c r="H12" s="92">
        <v>81488.65857</v>
      </c>
      <c r="I12" s="92">
        <v>82025.1538</v>
      </c>
      <c r="J12" s="86" t="s">
        <v>230</v>
      </c>
      <c r="K12" s="120"/>
    </row>
    <row r="13" spans="1:11" ht="30">
      <c r="A13" s="8">
        <f t="shared" si="1"/>
        <v>8</v>
      </c>
      <c r="B13" s="36" t="s">
        <v>231</v>
      </c>
      <c r="C13" s="92">
        <v>2732825.5376599999</v>
      </c>
      <c r="D13" s="92">
        <v>2805274.9285200005</v>
      </c>
      <c r="E13" s="92">
        <v>2915085.3008099999</v>
      </c>
      <c r="F13" s="92">
        <v>2696158.8845900004</v>
      </c>
      <c r="G13" s="92">
        <v>2601420.0798599999</v>
      </c>
      <c r="H13" s="92">
        <v>2422742.6120799999</v>
      </c>
      <c r="I13" s="92">
        <v>1987779.9092999999</v>
      </c>
      <c r="J13" s="68" t="s">
        <v>133</v>
      </c>
      <c r="K13" s="120"/>
    </row>
    <row r="14" spans="1:11" ht="30">
      <c r="A14" s="8">
        <f t="shared" si="1"/>
        <v>9</v>
      </c>
      <c r="B14" s="36" t="s">
        <v>134</v>
      </c>
      <c r="C14" s="92">
        <v>0</v>
      </c>
      <c r="D14" s="92">
        <v>0</v>
      </c>
      <c r="E14" s="92">
        <v>0</v>
      </c>
      <c r="F14" s="92">
        <v>0</v>
      </c>
      <c r="G14" s="92">
        <v>0</v>
      </c>
      <c r="H14" s="92">
        <v>0</v>
      </c>
      <c r="I14" s="92">
        <v>0</v>
      </c>
      <c r="J14" s="68" t="s">
        <v>135</v>
      </c>
      <c r="K14" s="120"/>
    </row>
    <row r="15" spans="1:11">
      <c r="A15" s="8">
        <f t="shared" si="1"/>
        <v>10</v>
      </c>
      <c r="B15" s="36" t="s">
        <v>232</v>
      </c>
      <c r="C15" s="92">
        <v>22329770.032449998</v>
      </c>
      <c r="D15" s="92">
        <v>22039156.979040004</v>
      </c>
      <c r="E15" s="92">
        <v>21572494.440720003</v>
      </c>
      <c r="F15" s="92">
        <v>21938602.043769997</v>
      </c>
      <c r="G15" s="92">
        <v>21801615.484109998</v>
      </c>
      <c r="H15" s="92">
        <v>21880706.480559994</v>
      </c>
      <c r="I15" s="92">
        <v>22688500.287319995</v>
      </c>
      <c r="J15" s="68" t="s">
        <v>137</v>
      </c>
      <c r="K15" s="120"/>
    </row>
    <row r="16" spans="1:11">
      <c r="A16" s="8">
        <f t="shared" si="1"/>
        <v>11</v>
      </c>
      <c r="B16" s="36" t="s">
        <v>138</v>
      </c>
      <c r="C16" s="92">
        <v>42787.976180000005</v>
      </c>
      <c r="D16" s="92">
        <v>42878.462489999998</v>
      </c>
      <c r="E16" s="92">
        <v>41403.013439999995</v>
      </c>
      <c r="F16" s="92">
        <v>41578.255779999992</v>
      </c>
      <c r="G16" s="92">
        <v>41670.179929999998</v>
      </c>
      <c r="H16" s="92">
        <v>39797.176830000004</v>
      </c>
      <c r="I16" s="92">
        <v>40100.787400000001</v>
      </c>
      <c r="J16" s="68" t="s">
        <v>139</v>
      </c>
      <c r="K16" s="120"/>
    </row>
    <row r="17" spans="1:11">
      <c r="A17" s="8">
        <f t="shared" si="1"/>
        <v>12</v>
      </c>
      <c r="B17" s="36" t="s">
        <v>233</v>
      </c>
      <c r="C17" s="92">
        <v>0</v>
      </c>
      <c r="D17" s="92">
        <v>0</v>
      </c>
      <c r="E17" s="92">
        <v>0</v>
      </c>
      <c r="F17" s="92">
        <v>0</v>
      </c>
      <c r="G17" s="92">
        <v>0</v>
      </c>
      <c r="H17" s="92">
        <v>0</v>
      </c>
      <c r="I17" s="92">
        <v>0</v>
      </c>
      <c r="J17" s="68" t="s">
        <v>141</v>
      </c>
      <c r="K17" s="120"/>
    </row>
    <row r="18" spans="1:11">
      <c r="A18" s="8">
        <f t="shared" si="1"/>
        <v>13</v>
      </c>
      <c r="B18" s="36" t="s">
        <v>142</v>
      </c>
      <c r="C18" s="92">
        <v>0</v>
      </c>
      <c r="D18" s="92">
        <v>0</v>
      </c>
      <c r="E18" s="92">
        <v>0</v>
      </c>
      <c r="F18" s="92">
        <v>0</v>
      </c>
      <c r="G18" s="92">
        <v>0</v>
      </c>
      <c r="H18" s="92">
        <v>0</v>
      </c>
      <c r="I18" s="92">
        <v>0</v>
      </c>
      <c r="J18" s="68" t="s">
        <v>143</v>
      </c>
      <c r="K18" s="120"/>
    </row>
    <row r="19" spans="1:11">
      <c r="A19" s="8">
        <f t="shared" si="1"/>
        <v>14</v>
      </c>
      <c r="B19" s="36" t="s">
        <v>234</v>
      </c>
      <c r="C19" s="92">
        <v>11965873.014839998</v>
      </c>
      <c r="D19" s="92">
        <v>12106087.391459996</v>
      </c>
      <c r="E19" s="92">
        <v>11903266.423399998</v>
      </c>
      <c r="F19" s="92">
        <v>11870292.824039996</v>
      </c>
      <c r="G19" s="92">
        <v>11890960.974739995</v>
      </c>
      <c r="H19" s="92">
        <v>12060413.361109996</v>
      </c>
      <c r="I19" s="92">
        <v>12045928.82377</v>
      </c>
      <c r="J19" s="68" t="s">
        <v>145</v>
      </c>
      <c r="K19" s="120"/>
    </row>
    <row r="20" spans="1:11">
      <c r="A20" s="77">
        <f t="shared" si="1"/>
        <v>15</v>
      </c>
      <c r="B20" s="78" t="s">
        <v>146</v>
      </c>
      <c r="C20" s="92">
        <v>1138729.7499799998</v>
      </c>
      <c r="D20" s="92">
        <v>1138360.8773000001</v>
      </c>
      <c r="E20" s="92">
        <v>1172425.9660200002</v>
      </c>
      <c r="F20" s="92">
        <v>1172473.5740499999</v>
      </c>
      <c r="G20" s="92">
        <v>1171948.86207</v>
      </c>
      <c r="H20" s="92">
        <v>1179696.4900500001</v>
      </c>
      <c r="I20" s="92">
        <v>1129699.9512700001</v>
      </c>
      <c r="J20" s="86" t="s">
        <v>147</v>
      </c>
      <c r="K20" s="120"/>
    </row>
    <row r="21" spans="1:11" ht="30">
      <c r="A21" s="8">
        <f t="shared" si="1"/>
        <v>16</v>
      </c>
      <c r="B21" s="36" t="s">
        <v>148</v>
      </c>
      <c r="C21" s="92">
        <v>0</v>
      </c>
      <c r="D21" s="92">
        <v>0</v>
      </c>
      <c r="E21" s="92">
        <v>0</v>
      </c>
      <c r="F21" s="92">
        <v>0</v>
      </c>
      <c r="G21" s="92">
        <v>0</v>
      </c>
      <c r="H21" s="92">
        <v>0</v>
      </c>
      <c r="I21" s="92">
        <v>0</v>
      </c>
      <c r="J21" s="68" t="s">
        <v>149</v>
      </c>
      <c r="K21" s="120"/>
    </row>
    <row r="22" spans="1:11">
      <c r="A22" s="8">
        <f t="shared" si="1"/>
        <v>17</v>
      </c>
      <c r="B22" s="36" t="s">
        <v>235</v>
      </c>
      <c r="C22" s="92">
        <v>0</v>
      </c>
      <c r="D22" s="92">
        <v>0</v>
      </c>
      <c r="E22" s="92">
        <v>0</v>
      </c>
      <c r="F22" s="92">
        <v>0</v>
      </c>
      <c r="G22" s="92">
        <v>0</v>
      </c>
      <c r="H22" s="92">
        <v>0</v>
      </c>
      <c r="I22" s="92">
        <v>0</v>
      </c>
      <c r="J22" s="68" t="s">
        <v>151</v>
      </c>
      <c r="K22" s="120"/>
    </row>
    <row r="23" spans="1:11" ht="30">
      <c r="A23" s="8">
        <f t="shared" si="1"/>
        <v>18</v>
      </c>
      <c r="B23" s="36" t="s">
        <v>236</v>
      </c>
      <c r="C23" s="92">
        <v>30920.981780000002</v>
      </c>
      <c r="D23" s="92">
        <v>30493.897090000002</v>
      </c>
      <c r="E23" s="92">
        <v>28545.563699999999</v>
      </c>
      <c r="F23" s="92">
        <v>28406.972449999997</v>
      </c>
      <c r="G23" s="92">
        <v>26556.618579999998</v>
      </c>
      <c r="H23" s="92">
        <v>27543.83396</v>
      </c>
      <c r="I23" s="92">
        <v>24389.952710000001</v>
      </c>
      <c r="J23" s="68" t="s">
        <v>153</v>
      </c>
      <c r="K23" s="120"/>
    </row>
    <row r="24" spans="1:11">
      <c r="A24" s="8">
        <f t="shared" si="1"/>
        <v>19</v>
      </c>
      <c r="B24" s="36" t="s">
        <v>154</v>
      </c>
      <c r="C24" s="92">
        <v>0</v>
      </c>
      <c r="D24" s="92">
        <v>0</v>
      </c>
      <c r="E24" s="92">
        <v>0</v>
      </c>
      <c r="F24" s="92">
        <v>0</v>
      </c>
      <c r="G24" s="92">
        <v>0</v>
      </c>
      <c r="H24" s="92">
        <v>0</v>
      </c>
      <c r="I24" s="92">
        <v>0</v>
      </c>
      <c r="J24" s="68" t="s">
        <v>155</v>
      </c>
      <c r="K24" s="120"/>
    </row>
    <row r="25" spans="1:11">
      <c r="A25" s="8">
        <f t="shared" si="1"/>
        <v>20</v>
      </c>
      <c r="B25" s="36" t="s">
        <v>156</v>
      </c>
      <c r="C25" s="92">
        <v>0</v>
      </c>
      <c r="D25" s="92">
        <v>0</v>
      </c>
      <c r="E25" s="92">
        <v>0</v>
      </c>
      <c r="F25" s="92">
        <v>0</v>
      </c>
      <c r="G25" s="92">
        <v>0</v>
      </c>
      <c r="H25" s="92">
        <v>0</v>
      </c>
      <c r="I25" s="92">
        <v>0</v>
      </c>
      <c r="J25" s="68"/>
      <c r="K25" s="120"/>
    </row>
    <row r="26" spans="1:11" ht="45">
      <c r="A26" s="8">
        <f t="shared" si="1"/>
        <v>21</v>
      </c>
      <c r="B26" s="36" t="s">
        <v>157</v>
      </c>
      <c r="C26" s="92">
        <v>0</v>
      </c>
      <c r="D26" s="92">
        <v>0</v>
      </c>
      <c r="E26" s="92">
        <v>0</v>
      </c>
      <c r="F26" s="92">
        <v>0</v>
      </c>
      <c r="G26" s="92">
        <v>0</v>
      </c>
      <c r="H26" s="92">
        <v>0</v>
      </c>
      <c r="I26" s="92">
        <v>0</v>
      </c>
      <c r="J26" s="68"/>
      <c r="K26" s="120"/>
    </row>
    <row r="27" spans="1:11">
      <c r="A27" s="8">
        <f t="shared" si="1"/>
        <v>22</v>
      </c>
      <c r="B27" s="36" t="s">
        <v>237</v>
      </c>
      <c r="C27" s="92">
        <v>214039.64294000002</v>
      </c>
      <c r="D27" s="92">
        <v>214039.64295000001</v>
      </c>
      <c r="E27" s="92">
        <v>216089.37072000001</v>
      </c>
      <c r="F27" s="92">
        <v>216216.94295</v>
      </c>
      <c r="G27" s="92">
        <v>216327.59991000002</v>
      </c>
      <c r="H27" s="92">
        <v>216262.69435000001</v>
      </c>
      <c r="I27" s="92">
        <v>216428.00294999999</v>
      </c>
      <c r="J27" s="68" t="s">
        <v>159</v>
      </c>
      <c r="K27" s="120"/>
    </row>
    <row r="28" spans="1:11" s="56" customFormat="1">
      <c r="A28" s="55">
        <f t="shared" si="1"/>
        <v>23</v>
      </c>
      <c r="B28" s="54" t="s">
        <v>238</v>
      </c>
      <c r="C28" s="93">
        <v>120812230.94596002</v>
      </c>
      <c r="D28" s="93">
        <v>122246405.21640998</v>
      </c>
      <c r="E28" s="93">
        <v>123387197.20605996</v>
      </c>
      <c r="F28" s="93">
        <v>124368057.45298</v>
      </c>
      <c r="G28" s="93">
        <v>125183131.42346996</v>
      </c>
      <c r="H28" s="93">
        <v>125026386.56836998</v>
      </c>
      <c r="I28" s="93">
        <v>127575829.45642002</v>
      </c>
      <c r="J28" s="69" t="s">
        <v>44</v>
      </c>
      <c r="K28" s="120"/>
    </row>
    <row r="29" spans="1:11">
      <c r="A29" s="8">
        <f t="shared" si="1"/>
        <v>24</v>
      </c>
      <c r="B29" s="36" t="s">
        <v>161</v>
      </c>
      <c r="C29" s="92">
        <v>7982731.9354900001</v>
      </c>
      <c r="D29" s="92">
        <v>7754014.2126100007</v>
      </c>
      <c r="E29" s="92">
        <v>8088992.3340599993</v>
      </c>
      <c r="F29" s="92">
        <v>8017122.3065900011</v>
      </c>
      <c r="G29" s="92">
        <v>7799917.7899300009</v>
      </c>
      <c r="H29" s="92">
        <v>9030471.0889399983</v>
      </c>
      <c r="I29" s="92">
        <v>8552242.3828899954</v>
      </c>
      <c r="J29" s="70" t="s">
        <v>162</v>
      </c>
      <c r="K29" s="120"/>
    </row>
    <row r="30" spans="1:11" ht="30">
      <c r="A30" s="8">
        <f t="shared" si="1"/>
        <v>25</v>
      </c>
      <c r="B30" s="36" t="s">
        <v>163</v>
      </c>
      <c r="C30" s="92">
        <v>27740756.323649991</v>
      </c>
      <c r="D30" s="92">
        <v>26818569.269569997</v>
      </c>
      <c r="E30" s="92">
        <v>26384882.358269989</v>
      </c>
      <c r="F30" s="92">
        <v>27017882.572159994</v>
      </c>
      <c r="G30" s="92">
        <v>24587423.734650005</v>
      </c>
      <c r="H30" s="92">
        <v>25124780.489370007</v>
      </c>
      <c r="I30" s="92">
        <v>24440370.578739997</v>
      </c>
      <c r="J30" s="70" t="s">
        <v>164</v>
      </c>
      <c r="K30" s="120"/>
    </row>
    <row r="31" spans="1:11">
      <c r="A31" s="8">
        <f t="shared" si="1"/>
        <v>26</v>
      </c>
      <c r="B31" s="36" t="s">
        <v>165</v>
      </c>
      <c r="C31" s="92">
        <v>2803873.06464</v>
      </c>
      <c r="D31" s="92">
        <v>2953284.1542199999</v>
      </c>
      <c r="E31" s="92">
        <v>2949939.0649099988</v>
      </c>
      <c r="F31" s="92">
        <v>3094560.01186</v>
      </c>
      <c r="G31" s="92">
        <v>2123107.8965400001</v>
      </c>
      <c r="H31" s="92">
        <v>2303184.2170799994</v>
      </c>
      <c r="I31" s="92">
        <v>2512131.2398000001</v>
      </c>
      <c r="J31" s="68" t="s">
        <v>166</v>
      </c>
      <c r="K31" s="120"/>
    </row>
    <row r="32" spans="1:11">
      <c r="A32" s="8">
        <f t="shared" si="1"/>
        <v>27</v>
      </c>
      <c r="B32" s="36" t="s">
        <v>167</v>
      </c>
      <c r="C32" s="92">
        <v>57389038.951429993</v>
      </c>
      <c r="D32" s="92">
        <v>60097595.449729986</v>
      </c>
      <c r="E32" s="92">
        <v>60639927.006819978</v>
      </c>
      <c r="F32" s="92">
        <v>64715872.000060007</v>
      </c>
      <c r="G32" s="92">
        <v>62349334.145079985</v>
      </c>
      <c r="H32" s="92">
        <v>62653708.81496001</v>
      </c>
      <c r="I32" s="92">
        <v>62176041.833710007</v>
      </c>
      <c r="J32" s="68" t="s">
        <v>168</v>
      </c>
      <c r="K32" s="120"/>
    </row>
    <row r="33" spans="1:11">
      <c r="A33" s="8">
        <f t="shared" si="1"/>
        <v>28</v>
      </c>
      <c r="B33" s="36" t="s">
        <v>239</v>
      </c>
      <c r="C33" s="92">
        <v>975596.16464000009</v>
      </c>
      <c r="D33" s="92">
        <v>901864.80937999999</v>
      </c>
      <c r="E33" s="92">
        <v>872597.15357000008</v>
      </c>
      <c r="F33" s="92">
        <v>807343.84661999997</v>
      </c>
      <c r="G33" s="92">
        <v>750426.91613000014</v>
      </c>
      <c r="H33" s="92">
        <v>642688.12179000024</v>
      </c>
      <c r="I33" s="92">
        <v>610841.91400999995</v>
      </c>
      <c r="J33" s="70" t="s">
        <v>170</v>
      </c>
      <c r="K33" s="120"/>
    </row>
    <row r="34" spans="1:11">
      <c r="A34" s="8">
        <f t="shared" si="1"/>
        <v>29</v>
      </c>
      <c r="B34" s="36" t="s">
        <v>171</v>
      </c>
      <c r="C34" s="92">
        <v>6512075.2221899983</v>
      </c>
      <c r="D34" s="92">
        <v>6685716.4577699993</v>
      </c>
      <c r="E34" s="92">
        <v>6415805.061689998</v>
      </c>
      <c r="F34" s="92">
        <v>6566008.4293399965</v>
      </c>
      <c r="G34" s="92">
        <v>6887501.7239499977</v>
      </c>
      <c r="H34" s="92">
        <v>6897867.7489400022</v>
      </c>
      <c r="I34" s="92">
        <v>6976024.1575600002</v>
      </c>
      <c r="J34" s="68" t="s">
        <v>172</v>
      </c>
      <c r="K34" s="120"/>
    </row>
    <row r="35" spans="1:11">
      <c r="A35" s="8">
        <f t="shared" si="1"/>
        <v>30</v>
      </c>
      <c r="B35" s="36" t="s">
        <v>240</v>
      </c>
      <c r="C35" s="92">
        <v>68510.480869999999</v>
      </c>
      <c r="D35" s="92">
        <v>67355.875350000002</v>
      </c>
      <c r="E35" s="92">
        <v>82178.2016</v>
      </c>
      <c r="F35" s="92">
        <v>66741.065350000004</v>
      </c>
      <c r="G35" s="92">
        <v>142962.87240999998</v>
      </c>
      <c r="H35" s="92">
        <v>66234.811600000001</v>
      </c>
      <c r="I35" s="92">
        <v>66234.811600000001</v>
      </c>
      <c r="J35" s="70" t="s">
        <v>174</v>
      </c>
      <c r="K35" s="120"/>
    </row>
    <row r="36" spans="1:11">
      <c r="A36" s="8">
        <f t="shared" si="1"/>
        <v>31</v>
      </c>
      <c r="B36" s="36" t="s">
        <v>241</v>
      </c>
      <c r="C36" s="92">
        <v>880989.36100999999</v>
      </c>
      <c r="D36" s="92">
        <v>834368.36567999993</v>
      </c>
      <c r="E36" s="92">
        <v>822206.5044600002</v>
      </c>
      <c r="F36" s="92">
        <v>760913.78902999975</v>
      </c>
      <c r="G36" s="92">
        <v>765813.71152999997</v>
      </c>
      <c r="H36" s="92">
        <v>841297.28192000021</v>
      </c>
      <c r="I36" s="92">
        <v>964637.99542000028</v>
      </c>
      <c r="J36" s="70" t="s">
        <v>176</v>
      </c>
      <c r="K36" s="120"/>
    </row>
    <row r="37" spans="1:11" ht="45">
      <c r="A37" s="8">
        <f t="shared" si="1"/>
        <v>32</v>
      </c>
      <c r="B37" s="36" t="s">
        <v>242</v>
      </c>
      <c r="C37" s="92">
        <v>4227542.7290500002</v>
      </c>
      <c r="D37" s="92">
        <v>4231156.8227399997</v>
      </c>
      <c r="E37" s="92">
        <v>4232562.1029700004</v>
      </c>
      <c r="F37" s="92">
        <v>4250931.5116700009</v>
      </c>
      <c r="G37" s="92">
        <v>4272234.6930499999</v>
      </c>
      <c r="H37" s="92">
        <v>4262792.8575799996</v>
      </c>
      <c r="I37" s="92">
        <v>4290807.0059000002</v>
      </c>
      <c r="J37" s="70" t="s">
        <v>178</v>
      </c>
      <c r="K37" s="120"/>
    </row>
    <row r="38" spans="1:11">
      <c r="A38" s="8">
        <f t="shared" si="1"/>
        <v>33</v>
      </c>
      <c r="B38" s="36" t="s">
        <v>179</v>
      </c>
      <c r="C38" s="92">
        <v>541728.27572000003</v>
      </c>
      <c r="D38" s="92">
        <v>533855.78928999999</v>
      </c>
      <c r="E38" s="92">
        <v>539156.40241999994</v>
      </c>
      <c r="F38" s="92">
        <v>531271.22849999997</v>
      </c>
      <c r="G38" s="92">
        <v>536938.12089999998</v>
      </c>
      <c r="H38" s="92">
        <v>542344.62638999999</v>
      </c>
      <c r="I38" s="92">
        <v>546189.52709999995</v>
      </c>
      <c r="J38" s="68" t="s">
        <v>180</v>
      </c>
      <c r="K38" s="120"/>
    </row>
    <row r="39" spans="1:11">
      <c r="A39" s="8">
        <f t="shared" si="1"/>
        <v>34</v>
      </c>
      <c r="B39" s="36" t="s">
        <v>243</v>
      </c>
      <c r="C39" s="92">
        <v>1340156.97371</v>
      </c>
      <c r="D39" s="92">
        <v>1288278.5029299997</v>
      </c>
      <c r="E39" s="92">
        <v>1279267.1624699994</v>
      </c>
      <c r="F39" s="92">
        <v>1281042.65628</v>
      </c>
      <c r="G39" s="92">
        <v>1251378.6185599999</v>
      </c>
      <c r="H39" s="92">
        <v>1236123.8962899996</v>
      </c>
      <c r="I39" s="92">
        <v>1221884.3461200006</v>
      </c>
      <c r="J39" s="70" t="s">
        <v>182</v>
      </c>
      <c r="K39" s="120"/>
    </row>
    <row r="40" spans="1:11">
      <c r="A40" s="8">
        <f t="shared" si="1"/>
        <v>35</v>
      </c>
      <c r="B40" s="36" t="s">
        <v>244</v>
      </c>
      <c r="C40" s="92">
        <v>18559750.734500002</v>
      </c>
      <c r="D40" s="92">
        <v>18559903.909649998</v>
      </c>
      <c r="E40" s="92">
        <v>18326163.138630003</v>
      </c>
      <c r="F40" s="92">
        <v>18527844.587849993</v>
      </c>
      <c r="G40" s="92">
        <v>18629868.686479997</v>
      </c>
      <c r="H40" s="92">
        <v>18602902.318860002</v>
      </c>
      <c r="I40" s="92">
        <v>19766428.133719992</v>
      </c>
      <c r="J40" s="70" t="s">
        <v>184</v>
      </c>
      <c r="K40" s="120"/>
    </row>
    <row r="41" spans="1:11" s="56" customFormat="1">
      <c r="A41" s="55">
        <f t="shared" si="1"/>
        <v>36</v>
      </c>
      <c r="B41" s="54" t="s">
        <v>245</v>
      </c>
      <c r="C41" s="93">
        <v>129022750.21921998</v>
      </c>
      <c r="D41" s="93">
        <v>130725963.62126999</v>
      </c>
      <c r="E41" s="93">
        <v>130633676.49427998</v>
      </c>
      <c r="F41" s="93">
        <v>135637534.00770006</v>
      </c>
      <c r="G41" s="93">
        <v>130096908.91147</v>
      </c>
      <c r="H41" s="93">
        <v>132204396.27614</v>
      </c>
      <c r="I41" s="93">
        <v>132123833.92873996</v>
      </c>
      <c r="J41" s="69" t="s">
        <v>46</v>
      </c>
      <c r="K41" s="120"/>
    </row>
    <row r="42" spans="1:11" s="56" customFormat="1">
      <c r="A42" s="55">
        <f t="shared" si="1"/>
        <v>37</v>
      </c>
      <c r="B42" s="54" t="s">
        <v>246</v>
      </c>
      <c r="C42" s="93">
        <v>249834981.16543999</v>
      </c>
      <c r="D42" s="93">
        <v>252972368.83789</v>
      </c>
      <c r="E42" s="93">
        <v>254020873.70052993</v>
      </c>
      <c r="F42" s="93">
        <v>260005591.46100995</v>
      </c>
      <c r="G42" s="93">
        <v>255280040.3352901</v>
      </c>
      <c r="H42" s="93">
        <v>257230782.84481004</v>
      </c>
      <c r="I42" s="93">
        <v>259699663.38545001</v>
      </c>
      <c r="J42" s="69" t="s">
        <v>48</v>
      </c>
      <c r="K42" s="120"/>
    </row>
    <row r="43" spans="1:11">
      <c r="A43" s="8">
        <f t="shared" si="1"/>
        <v>38</v>
      </c>
      <c r="B43" s="36" t="s">
        <v>187</v>
      </c>
      <c r="C43" s="92">
        <v>2625633.8947300003</v>
      </c>
      <c r="D43" s="92">
        <v>2547385.1116899992</v>
      </c>
      <c r="E43" s="92">
        <v>2621318.1666999999</v>
      </c>
      <c r="F43" s="92">
        <v>2519245.7925699996</v>
      </c>
      <c r="G43" s="92">
        <v>2691363.3998100013</v>
      </c>
      <c r="H43" s="92">
        <v>2409706.1312600006</v>
      </c>
      <c r="I43" s="92">
        <v>2446091.3284999994</v>
      </c>
      <c r="J43" s="70" t="s">
        <v>188</v>
      </c>
      <c r="K43" s="120"/>
    </row>
    <row r="44" spans="1:11">
      <c r="A44" s="8">
        <f t="shared" si="1"/>
        <v>39</v>
      </c>
      <c r="B44" s="36" t="s">
        <v>247</v>
      </c>
      <c r="C44" s="92">
        <v>1355040.3479200003</v>
      </c>
      <c r="D44" s="92">
        <v>1251293.1033000001</v>
      </c>
      <c r="E44" s="92">
        <v>1170143.0048800001</v>
      </c>
      <c r="F44" s="92">
        <v>1395138.23379</v>
      </c>
      <c r="G44" s="92">
        <v>1229741.1352900004</v>
      </c>
      <c r="H44" s="92">
        <v>1305340.9108399998</v>
      </c>
      <c r="I44" s="92">
        <v>1371456.74386</v>
      </c>
      <c r="J44" s="70" t="s">
        <v>190</v>
      </c>
      <c r="K44" s="120"/>
    </row>
    <row r="45" spans="1:11">
      <c r="A45" s="8">
        <f t="shared" si="1"/>
        <v>40</v>
      </c>
      <c r="B45" s="36" t="s">
        <v>248</v>
      </c>
      <c r="C45" s="92">
        <v>15279888.301730007</v>
      </c>
      <c r="D45" s="92">
        <v>15850759.262669999</v>
      </c>
      <c r="E45" s="92">
        <v>15450000.815269995</v>
      </c>
      <c r="F45" s="92">
        <v>16370899.659739994</v>
      </c>
      <c r="G45" s="92">
        <v>14623255.29205999</v>
      </c>
      <c r="H45" s="92">
        <v>14854971.033740006</v>
      </c>
      <c r="I45" s="92">
        <v>15494907.120970001</v>
      </c>
      <c r="J45" s="70" t="s">
        <v>192</v>
      </c>
      <c r="K45" s="120"/>
    </row>
    <row r="46" spans="1:11">
      <c r="A46" s="8">
        <f t="shared" si="1"/>
        <v>41</v>
      </c>
      <c r="B46" s="36" t="s">
        <v>249</v>
      </c>
      <c r="C46" s="92">
        <v>2434010.8988900003</v>
      </c>
      <c r="D46" s="92">
        <v>2398878.7378500006</v>
      </c>
      <c r="E46" s="92">
        <v>2447567.1287399996</v>
      </c>
      <c r="F46" s="92">
        <v>2461880.9787899991</v>
      </c>
      <c r="G46" s="92">
        <v>2445810.3088699998</v>
      </c>
      <c r="H46" s="92">
        <v>2427720.9689500001</v>
      </c>
      <c r="I46" s="92">
        <v>2427258.6136200009</v>
      </c>
      <c r="J46" s="70" t="s">
        <v>194</v>
      </c>
      <c r="K46" s="120"/>
    </row>
    <row r="47" spans="1:11">
      <c r="A47" s="8">
        <f t="shared" si="1"/>
        <v>42</v>
      </c>
      <c r="B47" s="36" t="s">
        <v>250</v>
      </c>
      <c r="C47" s="92">
        <v>1470083.4491199998</v>
      </c>
      <c r="D47" s="92">
        <v>1369513.4111600006</v>
      </c>
      <c r="E47" s="92">
        <v>1566317.8308299999</v>
      </c>
      <c r="F47" s="92">
        <v>895060.83886000002</v>
      </c>
      <c r="G47" s="92">
        <v>1006969.4696</v>
      </c>
      <c r="H47" s="92">
        <v>967408.24214000045</v>
      </c>
      <c r="I47" s="92">
        <v>1093667.2852000003</v>
      </c>
      <c r="J47" s="70" t="s">
        <v>196</v>
      </c>
      <c r="K47" s="120"/>
    </row>
    <row r="48" spans="1:11">
      <c r="A48" s="8">
        <f t="shared" si="1"/>
        <v>43</v>
      </c>
      <c r="B48" s="36" t="s">
        <v>251</v>
      </c>
      <c r="C48" s="92">
        <v>2961535.096059999</v>
      </c>
      <c r="D48" s="92">
        <v>3143334.4804100003</v>
      </c>
      <c r="E48" s="92">
        <v>2977744.4427499999</v>
      </c>
      <c r="F48" s="92">
        <v>3006310.2083999994</v>
      </c>
      <c r="G48" s="92">
        <v>2862312.46153</v>
      </c>
      <c r="H48" s="92">
        <v>2958030.0117699997</v>
      </c>
      <c r="I48" s="92">
        <v>3092879.78786</v>
      </c>
      <c r="J48" s="70" t="s">
        <v>198</v>
      </c>
      <c r="K48" s="120"/>
    </row>
    <row r="49" spans="1:11">
      <c r="A49" s="8">
        <f t="shared" si="1"/>
        <v>44</v>
      </c>
      <c r="B49" s="36" t="s">
        <v>252</v>
      </c>
      <c r="C49" s="92">
        <v>15722384.285289997</v>
      </c>
      <c r="D49" s="92">
        <v>15515384.9761</v>
      </c>
      <c r="E49" s="92">
        <v>16402111.828600002</v>
      </c>
      <c r="F49" s="92">
        <v>17087556.342169996</v>
      </c>
      <c r="G49" s="92">
        <v>16131122.172400007</v>
      </c>
      <c r="H49" s="92">
        <v>16142483.076730004</v>
      </c>
      <c r="I49" s="92">
        <v>16290082.371950004</v>
      </c>
      <c r="J49" s="70" t="s">
        <v>200</v>
      </c>
      <c r="K49" s="120"/>
    </row>
    <row r="50" spans="1:11" s="56" customFormat="1">
      <c r="A50" s="55">
        <f t="shared" si="1"/>
        <v>45</v>
      </c>
      <c r="B50" s="54" t="s">
        <v>201</v>
      </c>
      <c r="C50" s="93">
        <v>41848576.275259994</v>
      </c>
      <c r="D50" s="93">
        <v>42076549.084709994</v>
      </c>
      <c r="E50" s="93">
        <v>42635203.219290011</v>
      </c>
      <c r="F50" s="93">
        <v>43736092.05577001</v>
      </c>
      <c r="G50" s="93">
        <v>40990574.241060011</v>
      </c>
      <c r="H50" s="93">
        <v>41065660.376960002</v>
      </c>
      <c r="I50" s="93">
        <v>42216343.253509998</v>
      </c>
      <c r="J50" s="69" t="s">
        <v>202</v>
      </c>
      <c r="K50" s="120"/>
    </row>
    <row r="51" spans="1:11">
      <c r="A51" s="8">
        <f t="shared" si="1"/>
        <v>46</v>
      </c>
      <c r="B51" s="36" t="s">
        <v>253</v>
      </c>
      <c r="C51" s="92">
        <v>43587886.271699987</v>
      </c>
      <c r="D51" s="92">
        <v>43831773.722460024</v>
      </c>
      <c r="E51" s="92">
        <v>43595567.245559983</v>
      </c>
      <c r="F51" s="92">
        <v>41735648.410079993</v>
      </c>
      <c r="G51" s="92">
        <v>41897053.281130008</v>
      </c>
      <c r="H51" s="92">
        <v>41971785.258490011</v>
      </c>
      <c r="I51" s="92">
        <v>42609588.45900999</v>
      </c>
      <c r="J51" s="70" t="s">
        <v>204</v>
      </c>
      <c r="K51" s="120"/>
    </row>
    <row r="52" spans="1:11" ht="30">
      <c r="A52" s="8">
        <f t="shared" si="1"/>
        <v>47</v>
      </c>
      <c r="B52" s="36" t="s">
        <v>205</v>
      </c>
      <c r="C52" s="92">
        <v>34284738.01681</v>
      </c>
      <c r="D52" s="92">
        <v>34732099.839700006</v>
      </c>
      <c r="E52" s="92">
        <v>34909078.693480007</v>
      </c>
      <c r="F52" s="92">
        <v>37341933.514030002</v>
      </c>
      <c r="G52" s="92">
        <v>35319479.755049989</v>
      </c>
      <c r="H52" s="92">
        <v>35717739.277359992</v>
      </c>
      <c r="I52" s="92">
        <v>35418559.60616</v>
      </c>
      <c r="J52" s="70" t="s">
        <v>206</v>
      </c>
      <c r="K52" s="120"/>
    </row>
    <row r="53" spans="1:11">
      <c r="A53" s="8">
        <f t="shared" si="1"/>
        <v>48</v>
      </c>
      <c r="B53" s="36" t="s">
        <v>254</v>
      </c>
      <c r="C53" s="92">
        <v>52832992.907810017</v>
      </c>
      <c r="D53" s="92">
        <v>54485013.46343001</v>
      </c>
      <c r="E53" s="92">
        <v>54906390.972620003</v>
      </c>
      <c r="F53" s="92">
        <v>56908325.318269975</v>
      </c>
      <c r="G53" s="92">
        <v>57076626.361399986</v>
      </c>
      <c r="H53" s="92">
        <v>57340848.740160018</v>
      </c>
      <c r="I53" s="92">
        <v>56843200.994400002</v>
      </c>
      <c r="J53" s="70" t="s">
        <v>255</v>
      </c>
      <c r="K53" s="120"/>
    </row>
    <row r="54" spans="1:11" ht="30">
      <c r="A54" s="8">
        <f t="shared" si="1"/>
        <v>49</v>
      </c>
      <c r="B54" s="36" t="s">
        <v>209</v>
      </c>
      <c r="C54" s="92">
        <v>92080.196260000012</v>
      </c>
      <c r="D54" s="92">
        <v>115215.64267000002</v>
      </c>
      <c r="E54" s="92">
        <v>115905.38966</v>
      </c>
      <c r="F54" s="92">
        <v>118380.10552999999</v>
      </c>
      <c r="G54" s="92">
        <v>119418.67766</v>
      </c>
      <c r="H54" s="92">
        <v>110727.8253</v>
      </c>
      <c r="I54" s="92">
        <v>111845.31560000002</v>
      </c>
      <c r="J54" s="68" t="s">
        <v>210</v>
      </c>
      <c r="K54" s="120"/>
    </row>
    <row r="55" spans="1:11" s="56" customFormat="1">
      <c r="A55" s="55">
        <f t="shared" si="1"/>
        <v>50</v>
      </c>
      <c r="B55" s="54" t="s">
        <v>256</v>
      </c>
      <c r="C55" s="93">
        <v>130797697.39320999</v>
      </c>
      <c r="D55" s="93">
        <v>133164102.66887</v>
      </c>
      <c r="E55" s="93">
        <v>133526942.30197003</v>
      </c>
      <c r="F55" s="93">
        <v>136104287.34859002</v>
      </c>
      <c r="G55" s="93">
        <v>134412578.07590002</v>
      </c>
      <c r="H55" s="93">
        <v>135141101.10194001</v>
      </c>
      <c r="I55" s="93">
        <v>134983194.37584999</v>
      </c>
      <c r="J55" s="69" t="s">
        <v>212</v>
      </c>
      <c r="K55" s="120"/>
    </row>
    <row r="56" spans="1:11" s="56" customFormat="1">
      <c r="A56" s="55">
        <f t="shared" si="1"/>
        <v>51</v>
      </c>
      <c r="B56" s="54" t="s">
        <v>257</v>
      </c>
      <c r="C56" s="93">
        <v>172646273.66874003</v>
      </c>
      <c r="D56" s="93">
        <v>175240651.75381002</v>
      </c>
      <c r="E56" s="93">
        <v>176162145.52157009</v>
      </c>
      <c r="F56" s="93">
        <v>179840379.40472004</v>
      </c>
      <c r="G56" s="93">
        <v>175403152.31727007</v>
      </c>
      <c r="H56" s="93">
        <v>176206761.47918999</v>
      </c>
      <c r="I56" s="93">
        <v>177199537.6296601</v>
      </c>
      <c r="J56" s="69" t="s">
        <v>50</v>
      </c>
      <c r="K56" s="120"/>
    </row>
    <row r="57" spans="1:11">
      <c r="A57" s="55">
        <f t="shared" si="1"/>
        <v>52</v>
      </c>
      <c r="B57" s="54" t="s">
        <v>214</v>
      </c>
      <c r="C57" s="93">
        <v>1184120.2641</v>
      </c>
      <c r="D57" s="93">
        <v>1185829.9188299999</v>
      </c>
      <c r="E57" s="93">
        <v>1186711.64393</v>
      </c>
      <c r="F57" s="93">
        <v>1153067.8955000001</v>
      </c>
      <c r="G57" s="93">
        <v>1151645.9714600001</v>
      </c>
      <c r="H57" s="93">
        <v>1146995.58501</v>
      </c>
      <c r="I57" s="93">
        <v>1149882.3977300001</v>
      </c>
      <c r="J57" s="70" t="s">
        <v>215</v>
      </c>
      <c r="K57" s="120"/>
    </row>
    <row r="58" spans="1:11">
      <c r="A58" s="8">
        <f t="shared" si="1"/>
        <v>53</v>
      </c>
      <c r="B58" s="36" t="s">
        <v>258</v>
      </c>
      <c r="C58" s="92">
        <v>35945973.456890002</v>
      </c>
      <c r="D58" s="92">
        <v>35995973.456890002</v>
      </c>
      <c r="E58" s="92">
        <v>35995973.456890002</v>
      </c>
      <c r="F58" s="92">
        <v>36020973.456890002</v>
      </c>
      <c r="G58" s="92">
        <v>36020973.456890002</v>
      </c>
      <c r="H58" s="92">
        <v>36020973.456890002</v>
      </c>
      <c r="I58" s="92">
        <v>36040973.456890002</v>
      </c>
      <c r="J58" s="70" t="s">
        <v>217</v>
      </c>
      <c r="K58" s="120"/>
    </row>
    <row r="59" spans="1:11">
      <c r="A59" s="8">
        <f t="shared" si="1"/>
        <v>54</v>
      </c>
      <c r="B59" s="36" t="s">
        <v>218</v>
      </c>
      <c r="C59" s="92">
        <v>2056724.09947</v>
      </c>
      <c r="D59" s="92">
        <v>2056724.09947</v>
      </c>
      <c r="E59" s="92">
        <v>2056713.8078600001</v>
      </c>
      <c r="F59" s="92">
        <v>2055715.1327400003</v>
      </c>
      <c r="G59" s="92">
        <v>2055715.1327400003</v>
      </c>
      <c r="H59" s="92">
        <v>2075715.1327400003</v>
      </c>
      <c r="I59" s="92">
        <v>2049855.71957</v>
      </c>
      <c r="J59" s="70" t="s">
        <v>219</v>
      </c>
      <c r="K59" s="120"/>
    </row>
    <row r="60" spans="1:11">
      <c r="A60" s="8">
        <f t="shared" si="1"/>
        <v>55</v>
      </c>
      <c r="B60" s="36" t="s">
        <v>259</v>
      </c>
      <c r="C60" s="92">
        <v>49288964.594469987</v>
      </c>
      <c r="D60" s="92">
        <v>49890804.880309999</v>
      </c>
      <c r="E60" s="92">
        <v>50165222.518039994</v>
      </c>
      <c r="F60" s="92">
        <v>52021050.685490012</v>
      </c>
      <c r="G60" s="92">
        <v>51455355.01256001</v>
      </c>
      <c r="H60" s="92">
        <v>52406777.513449989</v>
      </c>
      <c r="I60" s="92">
        <v>36228505.591169998</v>
      </c>
      <c r="J60" s="70" t="s">
        <v>221</v>
      </c>
      <c r="K60" s="120"/>
    </row>
    <row r="61" spans="1:11">
      <c r="A61" s="8">
        <f t="shared" si="1"/>
        <v>56</v>
      </c>
      <c r="B61" s="36" t="s">
        <v>260</v>
      </c>
      <c r="C61" s="92">
        <v>-11287074.872260006</v>
      </c>
      <c r="D61" s="92">
        <v>-11397615.259410001</v>
      </c>
      <c r="E61" s="92">
        <v>-11545893.273490004</v>
      </c>
      <c r="F61" s="92">
        <v>-11085595.128980001</v>
      </c>
      <c r="G61" s="92">
        <v>-10806801.565569997</v>
      </c>
      <c r="H61" s="92">
        <v>-10626440.31841</v>
      </c>
      <c r="I61" s="92">
        <v>7030908.5947099999</v>
      </c>
      <c r="J61" s="70" t="s">
        <v>223</v>
      </c>
      <c r="K61" s="120"/>
    </row>
    <row r="62" spans="1:11" s="56" customFormat="1">
      <c r="A62" s="55">
        <f t="shared" si="1"/>
        <v>57</v>
      </c>
      <c r="B62" s="54" t="s">
        <v>261</v>
      </c>
      <c r="C62" s="93">
        <v>76004587.278569981</v>
      </c>
      <c r="D62" s="93">
        <v>76545887.17723</v>
      </c>
      <c r="E62" s="93">
        <v>76672016.509310007</v>
      </c>
      <c r="F62" s="93">
        <v>79012144.146119967</v>
      </c>
      <c r="G62" s="93">
        <v>78725242.036670014</v>
      </c>
      <c r="H62" s="93">
        <v>79877025.784699991</v>
      </c>
      <c r="I62" s="93">
        <v>81350243.36244002</v>
      </c>
      <c r="J62" s="69" t="s">
        <v>54</v>
      </c>
      <c r="K62" s="120"/>
    </row>
    <row r="63" spans="1:11" s="56" customFormat="1">
      <c r="A63" s="55">
        <f t="shared" si="1"/>
        <v>58</v>
      </c>
      <c r="B63" s="54" t="s">
        <v>225</v>
      </c>
      <c r="C63" s="93">
        <v>249834981.21177003</v>
      </c>
      <c r="D63" s="93">
        <v>252972368.85020998</v>
      </c>
      <c r="E63" s="93">
        <v>254020873.67513996</v>
      </c>
      <c r="F63" s="93">
        <v>260005591.44658998</v>
      </c>
      <c r="G63" s="93">
        <v>255280040.32575002</v>
      </c>
      <c r="H63" s="93">
        <v>257230782.84919</v>
      </c>
      <c r="I63" s="93">
        <v>259699663.39006996</v>
      </c>
      <c r="J63" s="69" t="s">
        <v>226</v>
      </c>
      <c r="K63" s="120"/>
    </row>
    <row r="64" spans="1:11">
      <c r="C64" s="32"/>
      <c r="D64" s="32"/>
      <c r="E64" s="32"/>
      <c r="F64" s="32"/>
      <c r="G64" s="32"/>
      <c r="H64" s="32"/>
      <c r="I64" s="32"/>
      <c r="J64" s="32"/>
    </row>
    <row r="65" spans="2:2" ht="15.75">
      <c r="B65" s="75" t="s">
        <v>227</v>
      </c>
    </row>
    <row r="66" spans="2:2" ht="15.75">
      <c r="B66" s="75" t="s">
        <v>228</v>
      </c>
    </row>
    <row r="67" spans="2:2" ht="15.75">
      <c r="B67" s="75"/>
    </row>
  </sheetData>
  <mergeCells count="2">
    <mergeCell ref="A3:J3"/>
    <mergeCell ref="A4:J4"/>
  </mergeCells>
  <pageMargins left="1" right="1" top="1" bottom="1.46639015748032" header="1" footer="1"/>
  <pageSetup paperSize="9" scale="48" fitToHeight="0" orientation="landscape" r:id="rId1"/>
  <headerFooter alignWithMargins="0">
    <oddFooter>&amp;L&amp;"Arial,Italic"&amp;8 Muhamad Maulana Yasin Jayawiguna:WA00810, 2/22/2016 1:19:18 PM 
&amp;"-,Regular"Hal:  1/ 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67A21B2382D449AE23633DB323AE7F" ma:contentTypeVersion="1" ma:contentTypeDescription="Create a new document." ma:contentTypeScope="" ma:versionID="c77cd6302fef15855d445f78efc53630">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0616C-0BDF-4472-8435-5C6FD45F3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4EB6BF-F531-45D9-862E-BCDD44FE5F3F}">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FC0DE7E-8CCE-4B35-9938-1823739AFB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Cover</vt:lpstr>
      <vt:lpstr>Disclaimer</vt:lpstr>
      <vt:lpstr>Foreword</vt:lpstr>
      <vt:lpstr>Table Of Content</vt:lpstr>
      <vt:lpstr>Key Stats</vt:lpstr>
      <vt:lpstr>Ratio</vt:lpstr>
      <vt:lpstr>Overview</vt:lpstr>
      <vt:lpstr>FP-Life Insurance</vt:lpstr>
      <vt:lpstr>FP-General Insurance</vt:lpstr>
      <vt:lpstr>FP- Reinsurance</vt:lpstr>
      <vt:lpstr>FP- CSAFPPTPTA Insurance</vt:lpstr>
      <vt:lpstr>ALL</vt:lpstr>
      <vt:lpstr>FP- Social Insurance</vt:lpstr>
      <vt:lpstr>=</vt:lpstr>
      <vt:lpstr>IS-Life Insurance</vt:lpstr>
      <vt:lpstr>IS-General Insurance</vt:lpstr>
      <vt:lpstr>IS-Reinsurance</vt:lpstr>
      <vt:lpstr>IS-CSAFPPTPTA Insurance</vt:lpstr>
      <vt:lpstr>IS-Social Insurance</vt:lpstr>
      <vt:lpstr>==</vt:lpstr>
      <vt:lpstr>FP-Syaria Life Insurance</vt:lpstr>
      <vt:lpstr>FP- Syaria General Insurance</vt:lpstr>
      <vt:lpstr>FP- Syaria Reinsurance</vt:lpstr>
      <vt:lpstr>===</vt:lpstr>
      <vt:lpstr>IS-Syaria Life Insurance</vt:lpstr>
      <vt:lpstr>IS-Syaria General Insurance</vt:lpstr>
      <vt:lpstr>IS-Syaria Reinsurance</vt:lpstr>
      <vt:lpstr>Glosary</vt:lpstr>
      <vt:lpstr>Cover!Print_Area</vt:lpstr>
      <vt:lpstr>Disclaimer!Print_Area</vt:lpstr>
      <vt:lpstr>Foreword!Print_Area</vt:lpstr>
      <vt:lpstr>'FP-Life Insurance'!Print_Area</vt:lpstr>
      <vt:lpstr>'FP-Syaria Life Insurance'!Print_Area</vt:lpstr>
      <vt:lpstr>'IS-Life Insurance'!Print_Area</vt:lpstr>
      <vt:lpstr>'IS-Syaria Life Insurance'!Print_Area</vt:lpstr>
      <vt:lpstr>'Key Stats'!Print_Area</vt:lpstr>
      <vt:lpstr>Overview!Print_Area</vt:lpstr>
      <vt:lpstr>'Table Of Content'!Print_Area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Otoritas Jasa Keuangan</dc:creator>
  <cp:keywords/>
  <dc:description/>
  <cp:lastModifiedBy>Achmad Abdulah Fadil</cp:lastModifiedBy>
  <cp:revision/>
  <dcterms:created xsi:type="dcterms:W3CDTF">2016-02-23T06:03:52Z</dcterms:created>
  <dcterms:modified xsi:type="dcterms:W3CDTF">2025-09-10T03:48:27Z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0x0101004367A21B2382D449AE23633DB323AE7F</vt:lpwstr>
  </property>
</Properties>
</file>